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I:\dida5815\A30_Kvalita\B01_Obrobna\C07_Srot SAP List\2017\KW\"/>
    </mc:Choice>
  </mc:AlternateContent>
  <bookViews>
    <workbookView xWindow="0" yWindow="0" windowWidth="23040" windowHeight="9408" activeTab="1"/>
  </bookViews>
  <sheets>
    <sheet name="kw36" sheetId="1" r:id="rId1"/>
    <sheet name="Pivot" sheetId="2" r:id="rId2"/>
  </sheets>
  <definedNames>
    <definedName name="_xlnm._FilterDatabase" localSheetId="0" hidden="1">'kw36'!$B$7:$L$451</definedName>
  </definedNames>
  <calcPr calcId="152511"/>
  <pivotCaches>
    <pivotCache cacheId="10" r:id="rId3"/>
  </pivotCaches>
</workbook>
</file>

<file path=xl/calcChain.xml><?xml version="1.0" encoding="utf-8"?>
<calcChain xmlns="http://schemas.openxmlformats.org/spreadsheetml/2006/main">
  <c r="K51" i="2" l="1"/>
  <c r="L44" i="2"/>
  <c r="M44" i="2" s="1"/>
  <c r="L38" i="2"/>
  <c r="M38" i="2" s="1"/>
  <c r="L30" i="2"/>
  <c r="M30" i="2" s="1"/>
  <c r="L22" i="2"/>
  <c r="M22" i="2" s="1"/>
  <c r="L18" i="2"/>
  <c r="M18" i="2" s="1"/>
  <c r="L15" i="2"/>
  <c r="M15" i="2" s="1"/>
  <c r="L11" i="2"/>
  <c r="M11" i="2" s="1"/>
  <c r="L3" i="2"/>
  <c r="M3" i="2"/>
  <c r="L51" i="2" l="1"/>
  <c r="M51" i="2"/>
</calcChain>
</file>

<file path=xl/sharedStrings.xml><?xml version="1.0" encoding="utf-8"?>
<sst xmlns="http://schemas.openxmlformats.org/spreadsheetml/2006/main" count="792" uniqueCount="59">
  <si>
    <t>12.09.2017                                        Dynamische Listenausgabe                                               1</t>
  </si>
  <si>
    <t>Srot machining with reason</t>
  </si>
  <si>
    <t>Linie</t>
  </si>
  <si>
    <t>Buch.dat.</t>
  </si>
  <si>
    <t>Uhrzeit</t>
  </si>
  <si>
    <t>Material</t>
  </si>
  <si>
    <t xml:space="preserve"> Menge</t>
  </si>
  <si>
    <t>ME</t>
  </si>
  <si>
    <t>Benutzername</t>
  </si>
  <si>
    <t>Ursache</t>
  </si>
  <si>
    <t>Beschreibung</t>
  </si>
  <si>
    <t xml:space="preserve"> Belegprot</t>
  </si>
  <si>
    <t>ST</t>
  </si>
  <si>
    <t>G013</t>
  </si>
  <si>
    <t>G006</t>
  </si>
  <si>
    <t>G012</t>
  </si>
  <si>
    <t>G004</t>
  </si>
  <si>
    <t>G015</t>
  </si>
  <si>
    <t>G014</t>
  </si>
  <si>
    <t>G011</t>
  </si>
  <si>
    <t>G007</t>
  </si>
  <si>
    <t>Zeilenbeschriftungen</t>
  </si>
  <si>
    <t>Gesamtergebnis</t>
  </si>
  <si>
    <t>Summe von  Menge</t>
  </si>
  <si>
    <t>x</t>
  </si>
  <si>
    <t>Fehlercode 1</t>
  </si>
  <si>
    <t>Fehlercode 2</t>
  </si>
  <si>
    <t>Fehlercode 3</t>
  </si>
  <si>
    <t>Fehlercode 4</t>
  </si>
  <si>
    <t>Fehlercode 5</t>
  </si>
  <si>
    <t>Fehlercode 6</t>
  </si>
  <si>
    <t>Fehlercode 7</t>
  </si>
  <si>
    <t>Fehlercode 8</t>
  </si>
  <si>
    <t>Fehlercode 9</t>
  </si>
  <si>
    <t>Fehlercode 10</t>
  </si>
  <si>
    <t>Fehlercode 11</t>
  </si>
  <si>
    <t>Fehlercode 12</t>
  </si>
  <si>
    <t>Fehlercode 13</t>
  </si>
  <si>
    <t>Fehlercode 14</t>
  </si>
  <si>
    <t>11-1111-1111-1</t>
  </si>
  <si>
    <t>12-1212-1212-1</t>
  </si>
  <si>
    <t>13-1313-1313-1</t>
  </si>
  <si>
    <t>14-1414-1414-1</t>
  </si>
  <si>
    <t>15-1515-1515-1</t>
  </si>
  <si>
    <t>16-1616-1616-1</t>
  </si>
  <si>
    <t>17-1717-1717-1</t>
  </si>
  <si>
    <t>18-1818-1818-1</t>
  </si>
  <si>
    <t>Linie 1 L</t>
  </si>
  <si>
    <t>Linie 1 R</t>
  </si>
  <si>
    <t>Linie 2 L</t>
  </si>
  <si>
    <t>Linie 2 R</t>
  </si>
  <si>
    <t>Linie 3 L</t>
  </si>
  <si>
    <t>Linie 3 R</t>
  </si>
  <si>
    <t>Linie 4 L</t>
  </si>
  <si>
    <t>Linie 4 R</t>
  </si>
  <si>
    <t>Spaltenbeschriftungen</t>
  </si>
  <si>
    <t>Produzierte OK Teile</t>
  </si>
  <si>
    <t>Gesamt Produzierte Teile</t>
  </si>
  <si>
    <t>% Ausschuss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</si>
</sst>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3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  <xf numFmtId="9" fontId="1" fillId="0" borderId="0" applyFont="0" applyFill="0" applyBorder="0" applyAlignment="0" applyProtection="0"/>
  </cellStyleXfs>
  <cellXfs count="9">
    <xf numFmtId="0" fontId="0" fillId="0" borderId="0" xfId="0"/>
    <xf numFmtId="14" fontId="0" fillId="0" borderId="0" xfId="0" applyNumberFormat="1"/>
    <xf numFmtId="21" fontId="0" fillId="0" borderId="0" xfId="0" applyNumberFormat="1"/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NumberFormat="1"/>
    <xf numFmtId="14" fontId="0" fillId="0" borderId="0" xfId="0" applyNumberFormat="1" applyAlignment="1">
      <alignment horizontal="left" indent="1"/>
    </xf>
    <xf numFmtId="10" fontId="0" fillId="0" borderId="0" xfId="0" applyNumberFormat="1"/>
    <xf numFmtId="10" fontId="0" fillId="0" borderId="0" xfId="42" applyNumberFormat="1" applyFont="1"/>
  </cellXfs>
  <cellStyles count="43">
    <cellStyle name="20 % - Akzent1" xfId="19" builtinId="30" customBuiltin="1"/>
    <cellStyle name="20 % - Akzent2" xfId="23" builtinId="34" customBuiltin="1"/>
    <cellStyle name="20 % - Akzent3" xfId="27" builtinId="38" customBuiltin="1"/>
    <cellStyle name="20 % - Akzent4" xfId="31" builtinId="42" customBuiltin="1"/>
    <cellStyle name="20 % - Akzent5" xfId="35" builtinId="46" customBuiltin="1"/>
    <cellStyle name="20 % - Akzent6" xfId="39" builtinId="50" customBuiltin="1"/>
    <cellStyle name="40 % - Akzent1" xfId="20" builtinId="31" customBuiltin="1"/>
    <cellStyle name="40 % - Akzent2" xfId="24" builtinId="35" customBuiltin="1"/>
    <cellStyle name="40 % - Akzent3" xfId="28" builtinId="39" customBuiltin="1"/>
    <cellStyle name="40 % - Akzent4" xfId="32" builtinId="43" customBuiltin="1"/>
    <cellStyle name="40 % - Akzent5" xfId="36" builtinId="47" customBuiltin="1"/>
    <cellStyle name="40 % - Akzent6" xfId="40" builtinId="51" customBuiltin="1"/>
    <cellStyle name="60 % - Akzent1" xfId="21" builtinId="32" customBuiltin="1"/>
    <cellStyle name="60 % - Akzent2" xfId="25" builtinId="36" customBuiltin="1"/>
    <cellStyle name="60 % - Akzent3" xfId="29" builtinId="40" customBuiltin="1"/>
    <cellStyle name="60 % - Akzent4" xfId="33" builtinId="44" customBuiltin="1"/>
    <cellStyle name="60 % - Akzent5" xfId="37" builtinId="48" customBuiltin="1"/>
    <cellStyle name="60 % - Akzent6" xfId="41" builtinId="52" customBuiltin="1"/>
    <cellStyle name="Akzent1" xfId="18" builtinId="29" customBuiltin="1"/>
    <cellStyle name="Akzent2" xfId="22" builtinId="33" customBuiltin="1"/>
    <cellStyle name="Akzent3" xfId="26" builtinId="37" customBuiltin="1"/>
    <cellStyle name="Akzent4" xfId="30" builtinId="41" customBuiltin="1"/>
    <cellStyle name="Akzent5" xfId="34" builtinId="45" customBuiltin="1"/>
    <cellStyle name="Akzent6" xfId="38" builtinId="49" customBuiltin="1"/>
    <cellStyle name="Ausgabe" xfId="10" builtinId="21" customBuiltin="1"/>
    <cellStyle name="Berechnung" xfId="11" builtinId="22" customBuiltin="1"/>
    <cellStyle name="Eingabe" xfId="9" builtinId="20" customBuiltin="1"/>
    <cellStyle name="Ergebnis" xfId="17" builtinId="25" customBuiltin="1"/>
    <cellStyle name="Erklärender Text" xfId="16" builtinId="53" customBuiltin="1"/>
    <cellStyle name="Gut" xfId="6" builtinId="26" customBuiltin="1"/>
    <cellStyle name="Neutral" xfId="8" builtinId="28" customBuiltin="1"/>
    <cellStyle name="Notiz" xfId="15" builtinId="10" customBuiltin="1"/>
    <cellStyle name="Prozent" xfId="42" builtinId="5"/>
    <cellStyle name="Schlecht" xfId="7" builtinId="27" customBuiltin="1"/>
    <cellStyle name="Standard" xfId="0" builtinId="0"/>
    <cellStyle name="Überschrift" xfId="1" builtinId="15" customBuiltin="1"/>
    <cellStyle name="Überschrift 1" xfId="2" builtinId="16" customBuiltin="1"/>
    <cellStyle name="Überschrift 2" xfId="3" builtinId="17" customBuiltin="1"/>
    <cellStyle name="Überschrift 3" xfId="4" builtinId="18" customBuiltin="1"/>
    <cellStyle name="Überschrift 4" xfId="5" builtinId="19" customBuiltin="1"/>
    <cellStyle name="Verknüpfte Zelle" xfId="12" builtinId="24" customBuiltin="1"/>
    <cellStyle name="Warnender Text" xfId="14" builtinId="11" customBuiltin="1"/>
    <cellStyle name="Zelle überprüfen" xfId="13" builtinId="23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pivotCacheDefinition" Target="pivotCache/pivotCacheDefinition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Andreas Hupfauer" refreshedDate="42997.405735185188" createdVersion="5" refreshedVersion="5" minRefreshableVersion="3" recordCount="444">
  <cacheSource type="worksheet">
    <worksheetSource ref="C7:L451" sheet="kw36"/>
  </cacheSource>
  <cacheFields count="10">
    <cacheField name="Linie" numFmtId="0">
      <sharedItems containsBlank="1" count="74">
        <s v="Linie 1 L"/>
        <s v="Linie 1 R"/>
        <s v="Linie 2 L"/>
        <s v="Linie 2 R"/>
        <s v="Linie 3 L"/>
        <s v="Linie 3 R"/>
        <s v="Linie 4 L"/>
        <s v="Linie 4 R"/>
        <m/>
        <s v="G26SW14" u="1"/>
        <s v="G30ST26L" u="1"/>
        <s v="H15HO2.2" u="1"/>
        <s v="G23ST1R" u="1"/>
        <s v="G27SW15" u="1"/>
        <s v="G25SW3" u="1"/>
        <s v="G23ST2R" u="1"/>
        <s v="G30SEM3R" u="1"/>
        <s v="H15SW6" u="1"/>
        <s v="G27SW16" u="1"/>
        <s v="G25SW4" u="1"/>
        <s v="G19SW7L" u="1"/>
        <s v="G24ST3R" u="1"/>
        <s v="G26ST21R" u="1"/>
        <s v="G25SW5" u="1"/>
        <s v="H20SW13" u="1"/>
        <s v="G26ST10" u="1"/>
        <s v="H15HO2.1" u="1"/>
        <s v="H3ST9" u="1"/>
        <s v="G26ST4R" u="1"/>
        <s v="G28GIUL" u="1"/>
        <s v="G30SEM3L" u="1"/>
        <s v="G17SW11" u="1"/>
        <s v="G26ST12" u="1"/>
        <s v="G28ST23R" u="1"/>
        <s v="G26ST21L" u="1"/>
        <s v="H23SW1" u="1"/>
        <s v="H23SW2" u="1"/>
        <s v="G29ST24R" u="1"/>
        <s v="G11HAF2R" u="1"/>
        <s v="H23HO1.2" u="1"/>
        <s v="G19SW7R" u="1"/>
        <s v="G28ST23L" u="1"/>
        <s v="G28GIUR" u="1"/>
        <s v="G23HL06R" u="1"/>
        <s v="G29ST24L" u="1"/>
        <s v="G26ST17" u="1"/>
        <s v="G11HAF2L" u="1"/>
        <s v="H5ST25" u="1"/>
        <s v="H23HO1.1" u="1"/>
        <s v="H24HO5.2" u="1"/>
        <s v="G26ST18" u="1"/>
        <s v="G24HL07R" u="1"/>
        <s v="G23ST1L" u="1"/>
        <s v="G27SEM2R" u="1"/>
        <s v="G29SEM1R" u="1"/>
        <s v="G26ST19" u="1"/>
        <s v="H15SW12" u="1"/>
        <s v="H24ST22" u="1"/>
        <s v="G26ST7" u="1"/>
        <s v="G23ST2L" u="1"/>
        <s v="H24ST13" u="1"/>
        <s v="G23HL06L" u="1"/>
        <s v="G26ST8" u="1"/>
        <s v="G30ST26R" u="1"/>
        <s v="H24ST14" u="1"/>
        <s v="G15SW9" u="1"/>
        <s v="G24ST3L" u="1"/>
        <s v="H24HO5.1" u="1"/>
        <s v="H24ST15" u="1"/>
        <s v="G24HL07L" u="1"/>
        <s v="G27SEM2L" u="1"/>
        <s v="G29SEM1L" u="1"/>
        <s v="G26ST4L" u="1"/>
        <s v="H24ST16" u="1"/>
      </sharedItems>
    </cacheField>
    <cacheField name="Buch.dat." numFmtId="14">
      <sharedItems containsNonDate="0" containsDate="1" containsString="0" containsBlank="1" minDate="2017-09-04T00:00:00" maxDate="2017-09-11T00:00:00" count="8">
        <d v="2017-09-04T00:00:00"/>
        <d v="2017-09-05T00:00:00"/>
        <d v="2017-09-06T00:00:00"/>
        <d v="2017-09-07T00:00:00"/>
        <d v="2017-09-08T00:00:00"/>
        <d v="2017-09-09T00:00:00"/>
        <d v="2017-09-10T00:00:00"/>
        <m/>
      </sharedItems>
    </cacheField>
    <cacheField name="Uhrzeit" numFmtId="21">
      <sharedItems containsNonDate="0" containsDate="1" containsString="0" containsBlank="1" minDate="1899-12-30T06:02:47" maxDate="1899-12-30T22:22:55"/>
    </cacheField>
    <cacheField name="Material" numFmtId="0">
      <sharedItems containsBlank="1"/>
    </cacheField>
    <cacheField name=" Menge" numFmtId="0">
      <sharedItems containsString="0" containsBlank="1" containsNumber="1" containsInteger="1" minValue="1" maxValue="92"/>
    </cacheField>
    <cacheField name="ME" numFmtId="0">
      <sharedItems containsBlank="1"/>
    </cacheField>
    <cacheField name="Benutzername" numFmtId="0">
      <sharedItems containsBlank="1"/>
    </cacheField>
    <cacheField name="Ursache" numFmtId="0">
      <sharedItems containsBlank="1" count="10">
        <s v="G013"/>
        <s v="G006"/>
        <s v="G012"/>
        <s v="G004"/>
        <s v="G015"/>
        <s v="G014"/>
        <s v="G011"/>
        <s v="G007"/>
        <m/>
        <s v="H016" u="1"/>
      </sharedItems>
    </cacheField>
    <cacheField name="Beschreibung" numFmtId="0">
      <sharedItems containsBlank="1"/>
    </cacheField>
    <cacheField name=" Belegprot" numFmtId="0">
      <sharedItems containsString="0" containsBlank="1" containsNumber="1" containsInteger="1" minValue="1" maxValue="126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444">
  <r>
    <x v="0"/>
    <x v="0"/>
    <d v="1899-12-30T14:20:11"/>
    <s v="11-1111-1111-1"/>
    <n v="2"/>
    <s v="ST"/>
    <s v="x"/>
    <x v="0"/>
    <s v="Fehlercode 1"/>
    <n v="1"/>
  </r>
  <r>
    <x v="0"/>
    <x v="1"/>
    <d v="1899-12-30T06:16:08"/>
    <s v="11-1111-1111-1"/>
    <n v="2"/>
    <s v="ST"/>
    <s v="x"/>
    <x v="1"/>
    <s v="Fehlercode 2"/>
    <n v="2"/>
  </r>
  <r>
    <x v="0"/>
    <x v="2"/>
    <d v="1899-12-30T06:05:21"/>
    <s v="11-1111-1111-1"/>
    <n v="1"/>
    <s v="ST"/>
    <s v="x"/>
    <x v="0"/>
    <s v="Fehlercode 3"/>
    <n v="3"/>
  </r>
  <r>
    <x v="0"/>
    <x v="3"/>
    <d v="1899-12-30T14:07:27"/>
    <s v="11-1111-1111-1"/>
    <n v="1"/>
    <s v="ST"/>
    <s v="x"/>
    <x v="2"/>
    <s v="Fehlercode 4"/>
    <n v="4"/>
  </r>
  <r>
    <x v="0"/>
    <x v="4"/>
    <d v="1899-12-30T14:15:48"/>
    <s v="11-1111-1111-1"/>
    <n v="1"/>
    <s v="ST"/>
    <s v="x"/>
    <x v="3"/>
    <s v="Fehlercode 5"/>
    <n v="5"/>
  </r>
  <r>
    <x v="0"/>
    <x v="4"/>
    <d v="1899-12-30T14:16:00"/>
    <s v="11-1111-1111-1"/>
    <n v="7"/>
    <s v="ST"/>
    <s v="x"/>
    <x v="4"/>
    <s v="Fehlercode 6"/>
    <n v="6"/>
  </r>
  <r>
    <x v="0"/>
    <x v="5"/>
    <d v="1899-12-30T14:16:20"/>
    <s v="11-1111-1111-1"/>
    <n v="4"/>
    <s v="ST"/>
    <s v="x"/>
    <x v="2"/>
    <s v="Fehlercode 7"/>
    <n v="7"/>
  </r>
  <r>
    <x v="0"/>
    <x v="5"/>
    <d v="1899-12-30T14:16:35"/>
    <s v="11-1111-1111-1"/>
    <n v="9"/>
    <s v="ST"/>
    <s v="x"/>
    <x v="0"/>
    <s v="Fehlercode 8"/>
    <n v="8"/>
  </r>
  <r>
    <x v="0"/>
    <x v="6"/>
    <d v="1899-12-30T14:10:53"/>
    <s v="11-1111-1111-1"/>
    <n v="1"/>
    <s v="ST"/>
    <s v="x"/>
    <x v="0"/>
    <s v="Fehlercode 9"/>
    <n v="9"/>
  </r>
  <r>
    <x v="0"/>
    <x v="0"/>
    <d v="1899-12-30T14:19:56"/>
    <s v="11-1111-1111-1"/>
    <n v="2"/>
    <s v="ST"/>
    <s v="x"/>
    <x v="0"/>
    <s v="Fehlercode 10"/>
    <n v="10"/>
  </r>
  <r>
    <x v="0"/>
    <x v="0"/>
    <d v="1899-12-30T22:11:07"/>
    <s v="11-1111-1111-1"/>
    <n v="1"/>
    <s v="ST"/>
    <s v="x"/>
    <x v="0"/>
    <s v="Fehlercode 11"/>
    <n v="11"/>
  </r>
  <r>
    <x v="0"/>
    <x v="4"/>
    <d v="1899-12-30T14:16:26"/>
    <s v="11-1111-1111-1"/>
    <n v="1"/>
    <s v="ST"/>
    <s v="x"/>
    <x v="3"/>
    <s v="Fehlercode 12"/>
    <n v="12"/>
  </r>
  <r>
    <x v="0"/>
    <x v="5"/>
    <d v="1899-12-30T14:15:37"/>
    <s v="11-1111-1111-1"/>
    <n v="2"/>
    <s v="ST"/>
    <s v="x"/>
    <x v="2"/>
    <s v="Fehlercode 13"/>
    <n v="13"/>
  </r>
  <r>
    <x v="0"/>
    <x v="5"/>
    <d v="1899-12-30T14:15:53"/>
    <s v="11-1111-1111-1"/>
    <n v="9"/>
    <s v="ST"/>
    <s v="x"/>
    <x v="0"/>
    <s v="Fehlercode 14"/>
    <n v="14"/>
  </r>
  <r>
    <x v="0"/>
    <x v="0"/>
    <d v="1899-12-30T06:07:47"/>
    <s v="11-1111-1111-1"/>
    <n v="29"/>
    <s v="ST"/>
    <s v="x"/>
    <x v="1"/>
    <s v="Fehlercode 1"/>
    <n v="15"/>
  </r>
  <r>
    <x v="0"/>
    <x v="0"/>
    <d v="1899-12-30T06:08:43"/>
    <s v="11-1111-1111-1"/>
    <n v="2"/>
    <s v="ST"/>
    <s v="x"/>
    <x v="2"/>
    <s v="Fehlercode 2"/>
    <n v="16"/>
  </r>
  <r>
    <x v="0"/>
    <x v="0"/>
    <d v="1899-12-30T06:09:06"/>
    <s v="11-1111-1111-1"/>
    <n v="2"/>
    <s v="ST"/>
    <s v="x"/>
    <x v="0"/>
    <s v="Fehlercode 3"/>
    <n v="17"/>
  </r>
  <r>
    <x v="0"/>
    <x v="0"/>
    <d v="1899-12-30T06:23:27"/>
    <s v="11-1111-1111-1"/>
    <n v="22"/>
    <s v="ST"/>
    <s v="x"/>
    <x v="5"/>
    <s v="Fehlercode 4"/>
    <n v="18"/>
  </r>
  <r>
    <x v="1"/>
    <x v="0"/>
    <d v="1899-12-30T22:17:43"/>
    <s v="12-1212-1212-1"/>
    <n v="4"/>
    <s v="ST"/>
    <s v="x"/>
    <x v="4"/>
    <s v="Fehlercode 5"/>
    <n v="19"/>
  </r>
  <r>
    <x v="1"/>
    <x v="1"/>
    <d v="1899-12-30T06:11:16"/>
    <s v="12-1212-1212-1"/>
    <n v="2"/>
    <s v="ST"/>
    <s v="x"/>
    <x v="0"/>
    <s v="Fehlercode 6"/>
    <n v="20"/>
  </r>
  <r>
    <x v="1"/>
    <x v="1"/>
    <d v="1899-12-30T06:16:36"/>
    <s v="12-1212-1212-1"/>
    <n v="2"/>
    <s v="ST"/>
    <s v="x"/>
    <x v="6"/>
    <s v="Fehlercode 7"/>
    <n v="21"/>
  </r>
  <r>
    <x v="1"/>
    <x v="1"/>
    <d v="1899-12-30T10:01:28"/>
    <s v="12-1212-1212-1"/>
    <n v="64"/>
    <s v="ST"/>
    <s v="x"/>
    <x v="3"/>
    <s v="Fehlercode 8"/>
    <n v="22"/>
  </r>
  <r>
    <x v="1"/>
    <x v="1"/>
    <d v="1899-12-30T10:01:53"/>
    <s v="12-1212-1212-1"/>
    <n v="13"/>
    <s v="ST"/>
    <s v="x"/>
    <x v="3"/>
    <s v="Fehlercode 9"/>
    <n v="23"/>
  </r>
  <r>
    <x v="1"/>
    <x v="1"/>
    <d v="1899-12-30T10:02:15"/>
    <s v="12-1212-1212-1"/>
    <n v="30"/>
    <s v="ST"/>
    <s v="x"/>
    <x v="3"/>
    <s v="Fehlercode 10"/>
    <n v="24"/>
  </r>
  <r>
    <x v="1"/>
    <x v="1"/>
    <d v="1899-12-30T10:02:40"/>
    <s v="12-1212-1212-1"/>
    <n v="92"/>
    <s v="ST"/>
    <s v="x"/>
    <x v="3"/>
    <s v="Fehlercode 11"/>
    <n v="25"/>
  </r>
  <r>
    <x v="1"/>
    <x v="1"/>
    <d v="1899-12-30T14:07:01"/>
    <s v="12-1212-1212-1"/>
    <n v="4"/>
    <s v="ST"/>
    <s v="x"/>
    <x v="4"/>
    <s v="Fehlercode 12"/>
    <n v="26"/>
  </r>
  <r>
    <x v="1"/>
    <x v="1"/>
    <d v="1899-12-30T22:18:09"/>
    <s v="12-1212-1212-1"/>
    <n v="2"/>
    <s v="ST"/>
    <s v="x"/>
    <x v="6"/>
    <s v="Fehlercode 13"/>
    <n v="27"/>
  </r>
  <r>
    <x v="1"/>
    <x v="2"/>
    <d v="1899-12-30T06:11:12"/>
    <s v="12-1212-1212-1"/>
    <n v="2"/>
    <s v="ST"/>
    <s v="x"/>
    <x v="6"/>
    <s v="Fehlercode 14"/>
    <n v="28"/>
  </r>
  <r>
    <x v="1"/>
    <x v="2"/>
    <d v="1899-12-30T06:11:40"/>
    <s v="12-1212-1212-1"/>
    <n v="2"/>
    <s v="ST"/>
    <s v="x"/>
    <x v="0"/>
    <s v="Fehlercode 1"/>
    <n v="29"/>
  </r>
  <r>
    <x v="1"/>
    <x v="2"/>
    <d v="1899-12-30T14:11:38"/>
    <s v="12-1212-1212-1"/>
    <n v="2"/>
    <s v="ST"/>
    <s v="x"/>
    <x v="6"/>
    <s v="Fehlercode 2"/>
    <n v="30"/>
  </r>
  <r>
    <x v="1"/>
    <x v="2"/>
    <d v="1899-12-30T14:12:01"/>
    <s v="12-1212-1212-1"/>
    <n v="2"/>
    <s v="ST"/>
    <s v="x"/>
    <x v="2"/>
    <s v="Fehlercode 3"/>
    <n v="31"/>
  </r>
  <r>
    <x v="2"/>
    <x v="2"/>
    <d v="1899-12-30T14:12:44"/>
    <s v="13-1313-1313-1"/>
    <n v="2"/>
    <s v="ST"/>
    <s v="x"/>
    <x v="3"/>
    <s v="Fehlercode 4"/>
    <n v="32"/>
  </r>
  <r>
    <x v="2"/>
    <x v="2"/>
    <d v="1899-12-30T22:03:51"/>
    <s v="13-1313-1313-1"/>
    <n v="6"/>
    <s v="ST"/>
    <s v="x"/>
    <x v="6"/>
    <s v="Fehlercode 5"/>
    <n v="33"/>
  </r>
  <r>
    <x v="2"/>
    <x v="2"/>
    <d v="1899-12-30T22:04:02"/>
    <s v="13-1313-1313-1"/>
    <n v="2"/>
    <s v="ST"/>
    <s v="x"/>
    <x v="0"/>
    <s v="Fehlercode 6"/>
    <n v="34"/>
  </r>
  <r>
    <x v="2"/>
    <x v="3"/>
    <d v="1899-12-30T06:15:50"/>
    <s v="13-1313-1313-1"/>
    <n v="2"/>
    <s v="ST"/>
    <s v="x"/>
    <x v="6"/>
    <s v="Fehlercode 7"/>
    <n v="35"/>
  </r>
  <r>
    <x v="2"/>
    <x v="3"/>
    <d v="1899-12-30T06:16:35"/>
    <s v="13-1313-1313-1"/>
    <n v="2"/>
    <s v="ST"/>
    <s v="x"/>
    <x v="4"/>
    <s v="Fehlercode 8"/>
    <n v="36"/>
  </r>
  <r>
    <x v="2"/>
    <x v="3"/>
    <d v="1899-12-30T22:11:12"/>
    <s v="13-1313-1313-1"/>
    <n v="2"/>
    <s v="ST"/>
    <s v="x"/>
    <x v="6"/>
    <s v="Fehlercode 9"/>
    <n v="37"/>
  </r>
  <r>
    <x v="2"/>
    <x v="3"/>
    <d v="1899-12-30T22:11:41"/>
    <s v="13-1313-1313-1"/>
    <n v="2"/>
    <s v="ST"/>
    <s v="x"/>
    <x v="3"/>
    <s v="Fehlercode 10"/>
    <n v="38"/>
  </r>
  <r>
    <x v="2"/>
    <x v="3"/>
    <d v="1899-12-30T22:12:12"/>
    <s v="13-1313-1313-1"/>
    <n v="2"/>
    <s v="ST"/>
    <s v="x"/>
    <x v="2"/>
    <s v="Fehlercode 11"/>
    <n v="39"/>
  </r>
  <r>
    <x v="2"/>
    <x v="3"/>
    <d v="1899-12-30T22:12:30"/>
    <s v="13-1313-1313-1"/>
    <n v="2"/>
    <s v="ST"/>
    <s v="x"/>
    <x v="4"/>
    <s v="Fehlercode 12"/>
    <n v="40"/>
  </r>
  <r>
    <x v="3"/>
    <x v="4"/>
    <d v="1899-12-30T06:11:57"/>
    <s v="14-1414-1414-1"/>
    <n v="7"/>
    <s v="ST"/>
    <s v="x"/>
    <x v="6"/>
    <s v="Fehlercode 13"/>
    <n v="41"/>
  </r>
  <r>
    <x v="3"/>
    <x v="4"/>
    <d v="1899-12-30T06:12:21"/>
    <s v="14-1414-1414-1"/>
    <n v="2"/>
    <s v="ST"/>
    <s v="x"/>
    <x v="0"/>
    <s v="Fehlercode 14"/>
    <n v="42"/>
  </r>
  <r>
    <x v="3"/>
    <x v="4"/>
    <d v="1899-12-30T14:21:22"/>
    <s v="14-1414-1414-1"/>
    <n v="4"/>
    <s v="ST"/>
    <s v="x"/>
    <x v="6"/>
    <s v="Fehlercode 1"/>
    <n v="43"/>
  </r>
  <r>
    <x v="3"/>
    <x v="4"/>
    <d v="1899-12-30T14:21:38"/>
    <s v="14-1414-1414-1"/>
    <n v="4"/>
    <s v="ST"/>
    <s v="x"/>
    <x v="2"/>
    <s v="Fehlercode 2"/>
    <n v="44"/>
  </r>
  <r>
    <x v="3"/>
    <x v="5"/>
    <d v="1899-12-30T06:02:47"/>
    <s v="14-1414-1414-1"/>
    <n v="4"/>
    <s v="ST"/>
    <s v="x"/>
    <x v="6"/>
    <s v="Fehlercode 3"/>
    <n v="45"/>
  </r>
  <r>
    <x v="3"/>
    <x v="5"/>
    <d v="1899-12-30T06:03:03"/>
    <s v="14-1414-1414-1"/>
    <n v="1"/>
    <s v="ST"/>
    <s v="x"/>
    <x v="0"/>
    <s v="Fehlercode 4"/>
    <n v="46"/>
  </r>
  <r>
    <x v="3"/>
    <x v="5"/>
    <d v="1899-12-30T06:12:57"/>
    <s v="14-1414-1414-1"/>
    <n v="4"/>
    <s v="ST"/>
    <s v="x"/>
    <x v="6"/>
    <s v="Fehlercode 5"/>
    <n v="47"/>
  </r>
  <r>
    <x v="3"/>
    <x v="5"/>
    <d v="1899-12-30T06:13:09"/>
    <s v="14-1414-1414-1"/>
    <n v="5"/>
    <s v="ST"/>
    <s v="x"/>
    <x v="0"/>
    <s v="Fehlercode 6"/>
    <n v="48"/>
  </r>
  <r>
    <x v="3"/>
    <x v="5"/>
    <d v="1899-12-30T14:08:24"/>
    <s v="14-1414-1414-1"/>
    <n v="2"/>
    <s v="ST"/>
    <s v="x"/>
    <x v="2"/>
    <s v="Fehlercode 7"/>
    <n v="49"/>
  </r>
  <r>
    <x v="3"/>
    <x v="5"/>
    <d v="1899-12-30T14:08:43"/>
    <s v="14-1414-1414-1"/>
    <n v="2"/>
    <s v="ST"/>
    <s v="x"/>
    <x v="0"/>
    <s v="Fehlercode 8"/>
    <n v="50"/>
  </r>
  <r>
    <x v="3"/>
    <x v="6"/>
    <d v="1899-12-30T06:13:53"/>
    <s v="14-1414-1414-1"/>
    <n v="2"/>
    <s v="ST"/>
    <s v="x"/>
    <x v="2"/>
    <s v="Fehlercode 9"/>
    <n v="51"/>
  </r>
  <r>
    <x v="3"/>
    <x v="6"/>
    <d v="1899-12-30T06:14:04"/>
    <s v="14-1414-1414-1"/>
    <n v="2"/>
    <s v="ST"/>
    <s v="x"/>
    <x v="0"/>
    <s v="Fehlercode 10"/>
    <n v="52"/>
  </r>
  <r>
    <x v="3"/>
    <x v="6"/>
    <d v="1899-12-30T14:11:20"/>
    <s v="14-1414-1414-1"/>
    <n v="2"/>
    <s v="ST"/>
    <s v="x"/>
    <x v="0"/>
    <s v="Fehlercode 11"/>
    <n v="53"/>
  </r>
  <r>
    <x v="3"/>
    <x v="6"/>
    <d v="1899-12-30T22:03:03"/>
    <s v="14-1414-1414-1"/>
    <n v="2"/>
    <s v="ST"/>
    <s v="x"/>
    <x v="0"/>
    <s v="Fehlercode 12"/>
    <n v="54"/>
  </r>
  <r>
    <x v="4"/>
    <x v="0"/>
    <d v="1899-12-30T14:10:36"/>
    <s v="15-1515-1515-1"/>
    <n v="2"/>
    <s v="ST"/>
    <s v="x"/>
    <x v="6"/>
    <s v="Fehlercode 13"/>
    <n v="55"/>
  </r>
  <r>
    <x v="4"/>
    <x v="0"/>
    <d v="1899-12-30T14:11:07"/>
    <s v="15-1515-1515-1"/>
    <n v="1"/>
    <s v="ST"/>
    <s v="x"/>
    <x v="2"/>
    <s v="Fehlercode 14"/>
    <n v="56"/>
  </r>
  <r>
    <x v="4"/>
    <x v="1"/>
    <d v="1899-12-30T22:10:14"/>
    <s v="15-1515-1515-1"/>
    <n v="2"/>
    <s v="ST"/>
    <s v="x"/>
    <x v="6"/>
    <s v="Fehlercode 1"/>
    <n v="57"/>
  </r>
  <r>
    <x v="4"/>
    <x v="1"/>
    <d v="1899-12-30T22:10:34"/>
    <s v="15-1515-1515-1"/>
    <n v="6"/>
    <s v="ST"/>
    <s v="x"/>
    <x v="4"/>
    <s v="Fehlercode 2"/>
    <n v="58"/>
  </r>
  <r>
    <x v="4"/>
    <x v="2"/>
    <d v="1899-12-30T06:05:50"/>
    <s v="15-1515-1515-1"/>
    <n v="2"/>
    <s v="ST"/>
    <s v="x"/>
    <x v="0"/>
    <s v="Fehlercode 3"/>
    <n v="59"/>
  </r>
  <r>
    <x v="4"/>
    <x v="2"/>
    <d v="1899-12-30T14:09:57"/>
    <s v="15-1515-1515-1"/>
    <n v="2"/>
    <s v="ST"/>
    <s v="x"/>
    <x v="6"/>
    <s v="Fehlercode 4"/>
    <n v="60"/>
  </r>
  <r>
    <x v="4"/>
    <x v="2"/>
    <d v="1899-12-30T14:10:13"/>
    <s v="15-1515-1515-1"/>
    <n v="18"/>
    <s v="ST"/>
    <s v="x"/>
    <x v="5"/>
    <s v="Fehlercode 5"/>
    <n v="61"/>
  </r>
  <r>
    <x v="4"/>
    <x v="2"/>
    <d v="1899-12-30T22:08:33"/>
    <s v="15-1515-1515-1"/>
    <n v="4"/>
    <s v="ST"/>
    <s v="x"/>
    <x v="6"/>
    <s v="Fehlercode 6"/>
    <n v="62"/>
  </r>
  <r>
    <x v="4"/>
    <x v="2"/>
    <d v="1899-12-30T22:09:21"/>
    <s v="15-1515-1515-1"/>
    <n v="12"/>
    <s v="ST"/>
    <s v="x"/>
    <x v="4"/>
    <s v="Fehlercode 7"/>
    <n v="63"/>
  </r>
  <r>
    <x v="4"/>
    <x v="3"/>
    <d v="1899-12-30T14:05:43"/>
    <s v="15-1515-1515-1"/>
    <n v="1"/>
    <s v="ST"/>
    <s v="x"/>
    <x v="0"/>
    <s v="Fehlercode 8"/>
    <n v="64"/>
  </r>
  <r>
    <x v="4"/>
    <x v="4"/>
    <d v="1899-12-30T14:10:15"/>
    <s v="15-1515-1515-1"/>
    <n v="6"/>
    <s v="ST"/>
    <s v="x"/>
    <x v="6"/>
    <s v="Fehlercode 9"/>
    <n v="65"/>
  </r>
  <r>
    <x v="4"/>
    <x v="4"/>
    <d v="1899-12-30T14:10:26"/>
    <s v="15-1515-1515-1"/>
    <n v="1"/>
    <s v="ST"/>
    <s v="x"/>
    <x v="0"/>
    <s v="Fehlercode 10"/>
    <n v="66"/>
  </r>
  <r>
    <x v="4"/>
    <x v="4"/>
    <d v="1899-12-30T22:09:42"/>
    <s v="15-1515-1515-1"/>
    <n v="4"/>
    <s v="ST"/>
    <s v="x"/>
    <x v="6"/>
    <s v="Fehlercode 11"/>
    <n v="67"/>
  </r>
  <r>
    <x v="4"/>
    <x v="5"/>
    <d v="1899-12-30T14:06:34"/>
    <s v="15-1515-1515-1"/>
    <n v="1"/>
    <s v="ST"/>
    <s v="x"/>
    <x v="0"/>
    <s v="Fehlercode 12"/>
    <n v="68"/>
  </r>
  <r>
    <x v="4"/>
    <x v="6"/>
    <d v="1899-12-30T14:04:55"/>
    <s v="15-1515-1515-1"/>
    <n v="1"/>
    <s v="ST"/>
    <s v="x"/>
    <x v="0"/>
    <s v="Fehlercode 13"/>
    <n v="69"/>
  </r>
  <r>
    <x v="4"/>
    <x v="0"/>
    <d v="1899-12-30T14:15:41"/>
    <s v="15-1515-1515-1"/>
    <n v="2"/>
    <s v="ST"/>
    <s v="x"/>
    <x v="2"/>
    <s v="Fehlercode 14"/>
    <n v="70"/>
  </r>
  <r>
    <x v="4"/>
    <x v="2"/>
    <d v="1899-12-30T06:09:26"/>
    <s v="15-1515-1515-1"/>
    <n v="2"/>
    <s v="ST"/>
    <s v="x"/>
    <x v="6"/>
    <s v="Fehlercode 1"/>
    <n v="71"/>
  </r>
  <r>
    <x v="5"/>
    <x v="2"/>
    <d v="1899-12-30T14:10:48"/>
    <s v="16-1616-1616-1"/>
    <n v="3"/>
    <s v="ST"/>
    <s v="x"/>
    <x v="1"/>
    <s v="Fehlercode 2"/>
    <n v="72"/>
  </r>
  <r>
    <x v="5"/>
    <x v="4"/>
    <d v="1899-12-30T14:24:46"/>
    <s v="16-1616-1616-1"/>
    <n v="2"/>
    <s v="ST"/>
    <s v="x"/>
    <x v="6"/>
    <s v="Fehlercode 3"/>
    <n v="73"/>
  </r>
  <r>
    <x v="5"/>
    <x v="6"/>
    <d v="1899-12-30T22:04:25"/>
    <s v="16-1616-1616-1"/>
    <n v="2"/>
    <s v="ST"/>
    <s v="x"/>
    <x v="6"/>
    <s v="Fehlercode 4"/>
    <n v="74"/>
  </r>
  <r>
    <x v="5"/>
    <x v="6"/>
    <d v="1899-12-30T22:04:39"/>
    <s v="16-1616-1616-1"/>
    <n v="2"/>
    <s v="ST"/>
    <s v="x"/>
    <x v="4"/>
    <s v="Fehlercode 5"/>
    <n v="75"/>
  </r>
  <r>
    <x v="5"/>
    <x v="0"/>
    <d v="1899-12-30T06:16:14"/>
    <s v="16-1616-1616-1"/>
    <n v="2"/>
    <s v="ST"/>
    <s v="x"/>
    <x v="4"/>
    <s v="Fehlercode 6"/>
    <n v="76"/>
  </r>
  <r>
    <x v="5"/>
    <x v="1"/>
    <d v="1899-12-30T06:13:13"/>
    <s v="16-1616-1616-1"/>
    <n v="2"/>
    <s v="ST"/>
    <s v="x"/>
    <x v="4"/>
    <s v="Fehlercode 7"/>
    <n v="77"/>
  </r>
  <r>
    <x v="5"/>
    <x v="1"/>
    <d v="1899-12-30T14:13:42"/>
    <s v="16-1616-1616-1"/>
    <n v="2"/>
    <s v="ST"/>
    <s v="x"/>
    <x v="2"/>
    <s v="Fehlercode 8"/>
    <n v="78"/>
  </r>
  <r>
    <x v="5"/>
    <x v="2"/>
    <d v="1899-12-30T14:11:08"/>
    <s v="16-1616-1616-1"/>
    <n v="3"/>
    <s v="ST"/>
    <s v="x"/>
    <x v="1"/>
    <s v="Fehlercode 9"/>
    <n v="79"/>
  </r>
  <r>
    <x v="5"/>
    <x v="2"/>
    <d v="1899-12-30T22:07:47"/>
    <s v="16-1616-1616-1"/>
    <n v="2"/>
    <s v="ST"/>
    <s v="x"/>
    <x v="2"/>
    <s v="Fehlercode 10"/>
    <n v="80"/>
  </r>
  <r>
    <x v="5"/>
    <x v="5"/>
    <d v="1899-12-30T06:03:41"/>
    <s v="16-1616-1616-1"/>
    <n v="2"/>
    <s v="ST"/>
    <s v="x"/>
    <x v="6"/>
    <s v="Fehlercode 11"/>
    <n v="81"/>
  </r>
  <r>
    <x v="5"/>
    <x v="5"/>
    <d v="1899-12-30T22:07:14"/>
    <s v="16-1616-1616-1"/>
    <n v="2"/>
    <s v="ST"/>
    <s v="x"/>
    <x v="6"/>
    <s v="Fehlercode 12"/>
    <n v="82"/>
  </r>
  <r>
    <x v="5"/>
    <x v="6"/>
    <d v="1899-12-30T06:06:01"/>
    <s v="16-1616-1616-1"/>
    <n v="4"/>
    <s v="ST"/>
    <s v="x"/>
    <x v="2"/>
    <s v="Fehlercode 13"/>
    <n v="83"/>
  </r>
  <r>
    <x v="5"/>
    <x v="6"/>
    <d v="1899-12-30T22:03:28"/>
    <s v="16-1616-1616-1"/>
    <n v="1"/>
    <s v="ST"/>
    <s v="x"/>
    <x v="3"/>
    <s v="Fehlercode 14"/>
    <n v="84"/>
  </r>
  <r>
    <x v="5"/>
    <x v="6"/>
    <d v="1899-12-30T22:04:05"/>
    <s v="16-1616-1616-1"/>
    <n v="2"/>
    <s v="ST"/>
    <s v="x"/>
    <x v="4"/>
    <s v="Fehlercode 1"/>
    <n v="85"/>
  </r>
  <r>
    <x v="5"/>
    <x v="1"/>
    <d v="1899-12-30T14:06:01"/>
    <s v="16-1616-1616-1"/>
    <n v="11"/>
    <s v="ST"/>
    <s v="x"/>
    <x v="1"/>
    <s v="Fehlercode 2"/>
    <n v="86"/>
  </r>
  <r>
    <x v="5"/>
    <x v="1"/>
    <d v="1899-12-30T22:12:21"/>
    <s v="16-1616-1616-1"/>
    <n v="4"/>
    <s v="ST"/>
    <s v="x"/>
    <x v="1"/>
    <s v="Fehlercode 3"/>
    <n v="87"/>
  </r>
  <r>
    <x v="5"/>
    <x v="3"/>
    <d v="1899-12-30T22:08:20"/>
    <s v="16-1616-1616-1"/>
    <n v="1"/>
    <s v="ST"/>
    <s v="x"/>
    <x v="0"/>
    <s v="Fehlercode 4"/>
    <n v="88"/>
  </r>
  <r>
    <x v="5"/>
    <x v="5"/>
    <d v="1899-12-30T06:04:17"/>
    <s v="16-1616-1616-1"/>
    <n v="1"/>
    <s v="ST"/>
    <s v="x"/>
    <x v="1"/>
    <s v="Fehlercode 5"/>
    <n v="89"/>
  </r>
  <r>
    <x v="5"/>
    <x v="1"/>
    <d v="1899-12-30T14:05:35"/>
    <s v="16-1616-1616-1"/>
    <n v="9"/>
    <s v="ST"/>
    <s v="x"/>
    <x v="1"/>
    <s v="Fehlercode 6"/>
    <n v="90"/>
  </r>
  <r>
    <x v="5"/>
    <x v="1"/>
    <d v="1899-12-30T22:12:41"/>
    <s v="16-1616-1616-1"/>
    <n v="4"/>
    <s v="ST"/>
    <s v="x"/>
    <x v="1"/>
    <s v="Fehlercode 7"/>
    <n v="91"/>
  </r>
  <r>
    <x v="5"/>
    <x v="2"/>
    <d v="1899-12-30T06:07:27"/>
    <s v="16-1616-1616-1"/>
    <n v="10"/>
    <s v="ST"/>
    <s v="x"/>
    <x v="1"/>
    <s v="Fehlercode 8"/>
    <n v="92"/>
  </r>
  <r>
    <x v="5"/>
    <x v="3"/>
    <d v="1899-12-30T06:09:22"/>
    <s v="16-1616-1616-1"/>
    <n v="2"/>
    <s v="ST"/>
    <s v="x"/>
    <x v="6"/>
    <s v="Fehlercode 9"/>
    <n v="93"/>
  </r>
  <r>
    <x v="6"/>
    <x v="0"/>
    <d v="1899-12-30T06:16:49"/>
    <s v="17-1717-1717-1"/>
    <n v="4"/>
    <s v="ST"/>
    <s v="x"/>
    <x v="6"/>
    <s v="Fehlercode 10"/>
    <n v="94"/>
  </r>
  <r>
    <x v="6"/>
    <x v="0"/>
    <d v="1899-12-30T06:17:23"/>
    <s v="17-1717-1717-1"/>
    <n v="4"/>
    <s v="ST"/>
    <s v="x"/>
    <x v="6"/>
    <s v="Fehlercode 11"/>
    <n v="95"/>
  </r>
  <r>
    <x v="6"/>
    <x v="1"/>
    <d v="1899-12-30T06:12:39"/>
    <s v="17-1717-1717-1"/>
    <n v="4"/>
    <s v="ST"/>
    <s v="x"/>
    <x v="6"/>
    <s v="Fehlercode 12"/>
    <n v="96"/>
  </r>
  <r>
    <x v="6"/>
    <x v="5"/>
    <d v="1899-12-30T14:14:17"/>
    <s v="17-1717-1717-1"/>
    <n v="4"/>
    <s v="ST"/>
    <s v="x"/>
    <x v="4"/>
    <s v="Fehlercode 13"/>
    <n v="97"/>
  </r>
  <r>
    <x v="6"/>
    <x v="0"/>
    <d v="1899-12-30T14:20:34"/>
    <s v="17-1717-1717-1"/>
    <n v="2"/>
    <s v="ST"/>
    <s v="x"/>
    <x v="1"/>
    <s v="Fehlercode 14"/>
    <n v="98"/>
  </r>
  <r>
    <x v="6"/>
    <x v="1"/>
    <d v="1899-12-30T22:17:12"/>
    <s v="17-1717-1717-1"/>
    <n v="2"/>
    <s v="ST"/>
    <s v="x"/>
    <x v="1"/>
    <s v="Fehlercode 1"/>
    <n v="99"/>
  </r>
  <r>
    <x v="6"/>
    <x v="5"/>
    <d v="1899-12-30T14:14:53"/>
    <s v="17-1717-1717-1"/>
    <n v="4"/>
    <s v="ST"/>
    <s v="x"/>
    <x v="4"/>
    <s v="Fehlercode 2"/>
    <n v="100"/>
  </r>
  <r>
    <x v="6"/>
    <x v="0"/>
    <d v="1899-12-30T06:04:23"/>
    <s v="17-1717-1717-1"/>
    <n v="16"/>
    <s v="ST"/>
    <s v="x"/>
    <x v="5"/>
    <s v="Fehlercode 3"/>
    <n v="101"/>
  </r>
  <r>
    <x v="6"/>
    <x v="1"/>
    <d v="1899-12-30T14:12:37"/>
    <s v="17-1717-1717-1"/>
    <n v="5"/>
    <s v="ST"/>
    <s v="x"/>
    <x v="6"/>
    <s v="Fehlercode 4"/>
    <n v="102"/>
  </r>
  <r>
    <x v="6"/>
    <x v="2"/>
    <d v="1899-12-30T06:07:06"/>
    <s v="17-1717-1717-1"/>
    <n v="2"/>
    <s v="ST"/>
    <s v="x"/>
    <x v="6"/>
    <s v="Fehlercode 5"/>
    <n v="103"/>
  </r>
  <r>
    <x v="6"/>
    <x v="0"/>
    <d v="1899-12-30T06:04:47"/>
    <s v="17-1717-1717-1"/>
    <n v="14"/>
    <s v="ST"/>
    <s v="x"/>
    <x v="5"/>
    <s v="Fehlercode 6"/>
    <n v="104"/>
  </r>
  <r>
    <x v="6"/>
    <x v="1"/>
    <d v="1899-12-30T14:13:07"/>
    <s v="17-1717-1717-1"/>
    <n v="5"/>
    <s v="ST"/>
    <s v="x"/>
    <x v="6"/>
    <s v="Fehlercode 7"/>
    <n v="105"/>
  </r>
  <r>
    <x v="6"/>
    <x v="2"/>
    <d v="1899-12-30T06:06:40"/>
    <s v="17-1717-1717-1"/>
    <n v="2"/>
    <s v="ST"/>
    <s v="x"/>
    <x v="6"/>
    <s v="Fehlercode 8"/>
    <n v="106"/>
  </r>
  <r>
    <x v="6"/>
    <x v="2"/>
    <d v="1899-12-30T22:02:11"/>
    <s v="17-1717-1717-1"/>
    <n v="2"/>
    <s v="ST"/>
    <s v="x"/>
    <x v="6"/>
    <s v="Fehlercode 9"/>
    <n v="107"/>
  </r>
  <r>
    <x v="6"/>
    <x v="4"/>
    <d v="1899-12-30T14:05:48"/>
    <s v="17-1717-1717-1"/>
    <n v="7"/>
    <s v="ST"/>
    <s v="x"/>
    <x v="7"/>
    <s v="Fehlercode 10"/>
    <n v="108"/>
  </r>
  <r>
    <x v="7"/>
    <x v="1"/>
    <d v="1899-12-30T06:17:00"/>
    <s v="18-1818-1818-1"/>
    <n v="2"/>
    <s v="ST"/>
    <s v="x"/>
    <x v="6"/>
    <s v="Fehlercode 11"/>
    <n v="109"/>
  </r>
  <r>
    <x v="7"/>
    <x v="0"/>
    <d v="1899-12-30T06:07:14"/>
    <s v="18-1818-1818-1"/>
    <n v="1"/>
    <s v="ST"/>
    <s v="x"/>
    <x v="2"/>
    <s v="Fehlercode 12"/>
    <n v="110"/>
  </r>
  <r>
    <x v="7"/>
    <x v="0"/>
    <d v="1899-12-30T14:17:25"/>
    <s v="18-1818-1818-1"/>
    <n v="4"/>
    <s v="ST"/>
    <s v="x"/>
    <x v="4"/>
    <s v="Fehlercode 13"/>
    <n v="111"/>
  </r>
  <r>
    <x v="7"/>
    <x v="0"/>
    <d v="1899-12-30T22:10:17"/>
    <s v="18-1818-1818-1"/>
    <n v="4"/>
    <s v="ST"/>
    <s v="x"/>
    <x v="0"/>
    <s v="Fehlercode 14"/>
    <n v="112"/>
  </r>
  <r>
    <x v="7"/>
    <x v="1"/>
    <d v="1899-12-30T09:57:53"/>
    <s v="18-1818-1818-1"/>
    <n v="1"/>
    <s v="ST"/>
    <s v="x"/>
    <x v="7"/>
    <s v="Fehlercode 1"/>
    <n v="113"/>
  </r>
  <r>
    <x v="7"/>
    <x v="1"/>
    <d v="1899-12-30T10:00:09"/>
    <s v="18-1818-1818-1"/>
    <n v="1"/>
    <s v="ST"/>
    <s v="x"/>
    <x v="7"/>
    <s v="Fehlercode 2"/>
    <n v="114"/>
  </r>
  <r>
    <x v="7"/>
    <x v="1"/>
    <d v="1899-12-30T22:22:55"/>
    <s v="18-1818-1818-1"/>
    <n v="1"/>
    <s v="ST"/>
    <s v="x"/>
    <x v="7"/>
    <s v="Fehlercode 3"/>
    <n v="115"/>
  </r>
  <r>
    <x v="7"/>
    <x v="2"/>
    <d v="1899-12-30T06:09:01"/>
    <s v="18-1818-1818-1"/>
    <n v="1"/>
    <s v="ST"/>
    <s v="x"/>
    <x v="7"/>
    <s v="Fehlercode 4"/>
    <n v="116"/>
  </r>
  <r>
    <x v="7"/>
    <x v="2"/>
    <d v="1899-12-30T14:05:19"/>
    <s v="18-1818-1818-1"/>
    <n v="3"/>
    <s v="ST"/>
    <s v="x"/>
    <x v="7"/>
    <s v="Fehlercode 5"/>
    <n v="117"/>
  </r>
  <r>
    <x v="7"/>
    <x v="3"/>
    <d v="1899-12-30T06:08:41"/>
    <s v="18-1818-1818-1"/>
    <n v="3"/>
    <s v="ST"/>
    <s v="x"/>
    <x v="0"/>
    <s v="Fehlercode 6"/>
    <n v="118"/>
  </r>
  <r>
    <x v="7"/>
    <x v="1"/>
    <d v="1899-12-30T09:59:31"/>
    <s v="18-1818-1818-1"/>
    <n v="1"/>
    <s v="ST"/>
    <s v="x"/>
    <x v="7"/>
    <s v="Fehlercode 7"/>
    <n v="119"/>
  </r>
  <r>
    <x v="7"/>
    <x v="1"/>
    <d v="1899-12-30T09:58:27"/>
    <s v="18-1818-1818-1"/>
    <n v="1"/>
    <s v="ST"/>
    <s v="x"/>
    <x v="7"/>
    <s v="Fehlercode 8"/>
    <n v="120"/>
  </r>
  <r>
    <x v="7"/>
    <x v="1"/>
    <d v="1899-12-30T09:58:59"/>
    <s v="18-1818-1818-1"/>
    <n v="2"/>
    <s v="ST"/>
    <s v="x"/>
    <x v="7"/>
    <s v="Fehlercode 9"/>
    <n v="121"/>
  </r>
  <r>
    <x v="7"/>
    <x v="2"/>
    <d v="1899-12-30T14:05:49"/>
    <s v="18-1818-1818-1"/>
    <n v="8"/>
    <s v="ST"/>
    <s v="x"/>
    <x v="4"/>
    <s v="Fehlercode 10"/>
    <n v="122"/>
  </r>
  <r>
    <x v="7"/>
    <x v="5"/>
    <d v="1899-12-30T06:07:06"/>
    <s v="18-1818-1818-1"/>
    <n v="2"/>
    <s v="ST"/>
    <s v="x"/>
    <x v="0"/>
    <s v="Fehlercode 11"/>
    <n v="123"/>
  </r>
  <r>
    <x v="7"/>
    <x v="6"/>
    <d v="1899-12-30T14:03:20"/>
    <s v="18-1818-1818-1"/>
    <n v="2"/>
    <s v="ST"/>
    <s v="x"/>
    <x v="0"/>
    <s v="Fehlercode 12"/>
    <n v="124"/>
  </r>
  <r>
    <x v="7"/>
    <x v="0"/>
    <d v="1899-12-30T06:12:34"/>
    <s v="18-1818-1818-1"/>
    <n v="2"/>
    <s v="ST"/>
    <s v="x"/>
    <x v="7"/>
    <s v="Fehlercode 13"/>
    <n v="125"/>
  </r>
  <r>
    <x v="7"/>
    <x v="0"/>
    <d v="1899-12-30T22:14:29"/>
    <s v="18-1818-1818-1"/>
    <n v="2"/>
    <s v="ST"/>
    <s v="x"/>
    <x v="2"/>
    <s v="Fehlercode 14"/>
    <n v="126"/>
  </r>
  <r>
    <x v="8"/>
    <x v="7"/>
    <m/>
    <m/>
    <m/>
    <m/>
    <m/>
    <x v="8"/>
    <m/>
    <m/>
  </r>
  <r>
    <x v="8"/>
    <x v="7"/>
    <m/>
    <m/>
    <m/>
    <m/>
    <m/>
    <x v="8"/>
    <m/>
    <m/>
  </r>
  <r>
    <x v="8"/>
    <x v="7"/>
    <m/>
    <m/>
    <m/>
    <m/>
    <m/>
    <x v="8"/>
    <m/>
    <m/>
  </r>
  <r>
    <x v="8"/>
    <x v="7"/>
    <m/>
    <m/>
    <m/>
    <m/>
    <m/>
    <x v="8"/>
    <m/>
    <m/>
  </r>
  <r>
    <x v="8"/>
    <x v="7"/>
    <m/>
    <m/>
    <m/>
    <m/>
    <m/>
    <x v="8"/>
    <m/>
    <m/>
  </r>
  <r>
    <x v="8"/>
    <x v="7"/>
    <m/>
    <m/>
    <m/>
    <m/>
    <m/>
    <x v="8"/>
    <m/>
    <m/>
  </r>
  <r>
    <x v="8"/>
    <x v="7"/>
    <m/>
    <m/>
    <m/>
    <m/>
    <m/>
    <x v="8"/>
    <m/>
    <m/>
  </r>
  <r>
    <x v="8"/>
    <x v="7"/>
    <m/>
    <m/>
    <m/>
    <m/>
    <m/>
    <x v="8"/>
    <m/>
    <m/>
  </r>
  <r>
    <x v="8"/>
    <x v="7"/>
    <m/>
    <m/>
    <m/>
    <m/>
    <m/>
    <x v="8"/>
    <m/>
    <m/>
  </r>
  <r>
    <x v="8"/>
    <x v="7"/>
    <m/>
    <m/>
    <m/>
    <m/>
    <m/>
    <x v="8"/>
    <m/>
    <m/>
  </r>
  <r>
    <x v="8"/>
    <x v="7"/>
    <m/>
    <m/>
    <m/>
    <m/>
    <m/>
    <x v="8"/>
    <m/>
    <m/>
  </r>
  <r>
    <x v="8"/>
    <x v="7"/>
    <m/>
    <m/>
    <m/>
    <m/>
    <m/>
    <x v="8"/>
    <m/>
    <m/>
  </r>
  <r>
    <x v="8"/>
    <x v="7"/>
    <m/>
    <m/>
    <m/>
    <m/>
    <m/>
    <x v="8"/>
    <m/>
    <m/>
  </r>
  <r>
    <x v="8"/>
    <x v="7"/>
    <m/>
    <m/>
    <m/>
    <m/>
    <m/>
    <x v="8"/>
    <m/>
    <m/>
  </r>
  <r>
    <x v="8"/>
    <x v="7"/>
    <m/>
    <m/>
    <m/>
    <m/>
    <m/>
    <x v="8"/>
    <m/>
    <m/>
  </r>
  <r>
    <x v="8"/>
    <x v="7"/>
    <m/>
    <m/>
    <m/>
    <m/>
    <m/>
    <x v="8"/>
    <m/>
    <m/>
  </r>
  <r>
    <x v="8"/>
    <x v="7"/>
    <m/>
    <m/>
    <m/>
    <m/>
    <m/>
    <x v="8"/>
    <m/>
    <m/>
  </r>
  <r>
    <x v="8"/>
    <x v="7"/>
    <m/>
    <m/>
    <m/>
    <m/>
    <m/>
    <x v="8"/>
    <m/>
    <m/>
  </r>
  <r>
    <x v="8"/>
    <x v="7"/>
    <m/>
    <m/>
    <m/>
    <m/>
    <m/>
    <x v="8"/>
    <m/>
    <m/>
  </r>
  <r>
    <x v="8"/>
    <x v="7"/>
    <m/>
    <m/>
    <m/>
    <m/>
    <m/>
    <x v="8"/>
    <m/>
    <m/>
  </r>
  <r>
    <x v="8"/>
    <x v="7"/>
    <m/>
    <m/>
    <m/>
    <m/>
    <m/>
    <x v="8"/>
    <m/>
    <m/>
  </r>
  <r>
    <x v="8"/>
    <x v="7"/>
    <m/>
    <m/>
    <m/>
    <m/>
    <m/>
    <x v="8"/>
    <m/>
    <m/>
  </r>
  <r>
    <x v="8"/>
    <x v="7"/>
    <m/>
    <m/>
    <m/>
    <m/>
    <m/>
    <x v="8"/>
    <m/>
    <m/>
  </r>
  <r>
    <x v="8"/>
    <x v="7"/>
    <m/>
    <m/>
    <m/>
    <m/>
    <m/>
    <x v="8"/>
    <m/>
    <m/>
  </r>
  <r>
    <x v="8"/>
    <x v="7"/>
    <m/>
    <m/>
    <m/>
    <m/>
    <m/>
    <x v="8"/>
    <m/>
    <m/>
  </r>
  <r>
    <x v="8"/>
    <x v="7"/>
    <m/>
    <m/>
    <m/>
    <m/>
    <m/>
    <x v="8"/>
    <m/>
    <m/>
  </r>
  <r>
    <x v="8"/>
    <x v="7"/>
    <m/>
    <m/>
    <m/>
    <m/>
    <m/>
    <x v="8"/>
    <m/>
    <m/>
  </r>
  <r>
    <x v="8"/>
    <x v="7"/>
    <m/>
    <m/>
    <m/>
    <m/>
    <m/>
    <x v="8"/>
    <m/>
    <m/>
  </r>
  <r>
    <x v="8"/>
    <x v="7"/>
    <m/>
    <m/>
    <m/>
    <m/>
    <m/>
    <x v="8"/>
    <m/>
    <m/>
  </r>
  <r>
    <x v="8"/>
    <x v="7"/>
    <m/>
    <m/>
    <m/>
    <m/>
    <m/>
    <x v="8"/>
    <m/>
    <m/>
  </r>
  <r>
    <x v="8"/>
    <x v="7"/>
    <m/>
    <m/>
    <m/>
    <m/>
    <m/>
    <x v="8"/>
    <m/>
    <m/>
  </r>
  <r>
    <x v="8"/>
    <x v="7"/>
    <m/>
    <m/>
    <m/>
    <m/>
    <m/>
    <x v="8"/>
    <m/>
    <m/>
  </r>
  <r>
    <x v="8"/>
    <x v="7"/>
    <m/>
    <m/>
    <m/>
    <m/>
    <m/>
    <x v="8"/>
    <m/>
    <m/>
  </r>
  <r>
    <x v="8"/>
    <x v="7"/>
    <m/>
    <m/>
    <m/>
    <m/>
    <m/>
    <x v="8"/>
    <m/>
    <m/>
  </r>
  <r>
    <x v="8"/>
    <x v="7"/>
    <m/>
    <m/>
    <m/>
    <m/>
    <m/>
    <x v="8"/>
    <m/>
    <m/>
  </r>
  <r>
    <x v="8"/>
    <x v="7"/>
    <m/>
    <m/>
    <m/>
    <m/>
    <m/>
    <x v="8"/>
    <m/>
    <m/>
  </r>
  <r>
    <x v="8"/>
    <x v="7"/>
    <m/>
    <m/>
    <m/>
    <m/>
    <m/>
    <x v="8"/>
    <m/>
    <m/>
  </r>
  <r>
    <x v="8"/>
    <x v="7"/>
    <m/>
    <m/>
    <m/>
    <m/>
    <m/>
    <x v="8"/>
    <m/>
    <m/>
  </r>
  <r>
    <x v="8"/>
    <x v="7"/>
    <m/>
    <m/>
    <m/>
    <m/>
    <m/>
    <x v="8"/>
    <m/>
    <m/>
  </r>
  <r>
    <x v="8"/>
    <x v="7"/>
    <m/>
    <m/>
    <m/>
    <m/>
    <m/>
    <x v="8"/>
    <m/>
    <m/>
  </r>
  <r>
    <x v="8"/>
    <x v="7"/>
    <m/>
    <m/>
    <m/>
    <m/>
    <m/>
    <x v="8"/>
    <m/>
    <m/>
  </r>
  <r>
    <x v="8"/>
    <x v="7"/>
    <m/>
    <m/>
    <m/>
    <m/>
    <m/>
    <x v="8"/>
    <m/>
    <m/>
  </r>
  <r>
    <x v="8"/>
    <x v="7"/>
    <m/>
    <m/>
    <m/>
    <m/>
    <m/>
    <x v="8"/>
    <m/>
    <m/>
  </r>
  <r>
    <x v="8"/>
    <x v="7"/>
    <m/>
    <m/>
    <m/>
    <m/>
    <m/>
    <x v="8"/>
    <m/>
    <m/>
  </r>
  <r>
    <x v="8"/>
    <x v="7"/>
    <m/>
    <m/>
    <m/>
    <m/>
    <m/>
    <x v="8"/>
    <m/>
    <m/>
  </r>
  <r>
    <x v="8"/>
    <x v="7"/>
    <m/>
    <m/>
    <m/>
    <m/>
    <m/>
    <x v="8"/>
    <m/>
    <m/>
  </r>
  <r>
    <x v="8"/>
    <x v="7"/>
    <m/>
    <m/>
    <m/>
    <m/>
    <m/>
    <x v="8"/>
    <m/>
    <m/>
  </r>
  <r>
    <x v="8"/>
    <x v="7"/>
    <m/>
    <m/>
    <m/>
    <m/>
    <m/>
    <x v="8"/>
    <m/>
    <m/>
  </r>
  <r>
    <x v="8"/>
    <x v="7"/>
    <m/>
    <m/>
    <m/>
    <m/>
    <m/>
    <x v="8"/>
    <m/>
    <m/>
  </r>
  <r>
    <x v="8"/>
    <x v="7"/>
    <m/>
    <m/>
    <m/>
    <m/>
    <m/>
    <x v="8"/>
    <m/>
    <m/>
  </r>
  <r>
    <x v="8"/>
    <x v="7"/>
    <m/>
    <m/>
    <m/>
    <m/>
    <m/>
    <x v="8"/>
    <m/>
    <m/>
  </r>
  <r>
    <x v="8"/>
    <x v="7"/>
    <m/>
    <m/>
    <m/>
    <m/>
    <m/>
    <x v="8"/>
    <m/>
    <m/>
  </r>
  <r>
    <x v="8"/>
    <x v="7"/>
    <m/>
    <m/>
    <m/>
    <m/>
    <m/>
    <x v="8"/>
    <m/>
    <m/>
  </r>
  <r>
    <x v="8"/>
    <x v="7"/>
    <m/>
    <m/>
    <m/>
    <m/>
    <m/>
    <x v="8"/>
    <m/>
    <m/>
  </r>
  <r>
    <x v="8"/>
    <x v="7"/>
    <m/>
    <m/>
    <m/>
    <m/>
    <m/>
    <x v="8"/>
    <m/>
    <m/>
  </r>
  <r>
    <x v="8"/>
    <x v="7"/>
    <m/>
    <m/>
    <m/>
    <m/>
    <m/>
    <x v="8"/>
    <m/>
    <m/>
  </r>
  <r>
    <x v="8"/>
    <x v="7"/>
    <m/>
    <m/>
    <m/>
    <m/>
    <m/>
    <x v="8"/>
    <m/>
    <m/>
  </r>
  <r>
    <x v="8"/>
    <x v="7"/>
    <m/>
    <m/>
    <m/>
    <m/>
    <m/>
    <x v="8"/>
    <m/>
    <m/>
  </r>
  <r>
    <x v="8"/>
    <x v="7"/>
    <m/>
    <m/>
    <m/>
    <m/>
    <m/>
    <x v="8"/>
    <m/>
    <m/>
  </r>
  <r>
    <x v="8"/>
    <x v="7"/>
    <m/>
    <m/>
    <m/>
    <m/>
    <m/>
    <x v="8"/>
    <m/>
    <m/>
  </r>
  <r>
    <x v="8"/>
    <x v="7"/>
    <m/>
    <m/>
    <m/>
    <m/>
    <m/>
    <x v="8"/>
    <m/>
    <m/>
  </r>
  <r>
    <x v="8"/>
    <x v="7"/>
    <m/>
    <m/>
    <m/>
    <m/>
    <m/>
    <x v="8"/>
    <m/>
    <m/>
  </r>
  <r>
    <x v="8"/>
    <x v="7"/>
    <m/>
    <m/>
    <m/>
    <m/>
    <m/>
    <x v="8"/>
    <m/>
    <m/>
  </r>
  <r>
    <x v="8"/>
    <x v="7"/>
    <m/>
    <m/>
    <m/>
    <m/>
    <m/>
    <x v="8"/>
    <m/>
    <m/>
  </r>
  <r>
    <x v="8"/>
    <x v="7"/>
    <m/>
    <m/>
    <m/>
    <m/>
    <m/>
    <x v="8"/>
    <m/>
    <m/>
  </r>
  <r>
    <x v="8"/>
    <x v="7"/>
    <m/>
    <m/>
    <m/>
    <m/>
    <m/>
    <x v="8"/>
    <m/>
    <m/>
  </r>
  <r>
    <x v="8"/>
    <x v="7"/>
    <m/>
    <m/>
    <m/>
    <m/>
    <m/>
    <x v="8"/>
    <m/>
    <m/>
  </r>
  <r>
    <x v="8"/>
    <x v="7"/>
    <m/>
    <m/>
    <m/>
    <m/>
    <m/>
    <x v="8"/>
    <m/>
    <m/>
  </r>
  <r>
    <x v="8"/>
    <x v="7"/>
    <m/>
    <m/>
    <m/>
    <m/>
    <m/>
    <x v="8"/>
    <m/>
    <m/>
  </r>
  <r>
    <x v="8"/>
    <x v="7"/>
    <m/>
    <m/>
    <m/>
    <m/>
    <m/>
    <x v="8"/>
    <m/>
    <m/>
  </r>
  <r>
    <x v="8"/>
    <x v="7"/>
    <m/>
    <m/>
    <m/>
    <m/>
    <m/>
    <x v="8"/>
    <m/>
    <m/>
  </r>
  <r>
    <x v="8"/>
    <x v="7"/>
    <m/>
    <m/>
    <m/>
    <m/>
    <m/>
    <x v="8"/>
    <m/>
    <m/>
  </r>
  <r>
    <x v="8"/>
    <x v="7"/>
    <m/>
    <m/>
    <m/>
    <m/>
    <m/>
    <x v="8"/>
    <m/>
    <m/>
  </r>
  <r>
    <x v="8"/>
    <x v="7"/>
    <m/>
    <m/>
    <m/>
    <m/>
    <m/>
    <x v="8"/>
    <m/>
    <m/>
  </r>
  <r>
    <x v="8"/>
    <x v="7"/>
    <m/>
    <m/>
    <m/>
    <m/>
    <m/>
    <x v="8"/>
    <m/>
    <m/>
  </r>
  <r>
    <x v="8"/>
    <x v="7"/>
    <m/>
    <m/>
    <m/>
    <m/>
    <m/>
    <x v="8"/>
    <m/>
    <m/>
  </r>
  <r>
    <x v="8"/>
    <x v="7"/>
    <m/>
    <m/>
    <m/>
    <m/>
    <m/>
    <x v="8"/>
    <m/>
    <m/>
  </r>
  <r>
    <x v="8"/>
    <x v="7"/>
    <m/>
    <m/>
    <m/>
    <m/>
    <m/>
    <x v="8"/>
    <m/>
    <m/>
  </r>
  <r>
    <x v="8"/>
    <x v="7"/>
    <m/>
    <m/>
    <m/>
    <m/>
    <m/>
    <x v="8"/>
    <m/>
    <m/>
  </r>
  <r>
    <x v="8"/>
    <x v="7"/>
    <m/>
    <m/>
    <m/>
    <m/>
    <m/>
    <x v="8"/>
    <m/>
    <m/>
  </r>
  <r>
    <x v="8"/>
    <x v="7"/>
    <m/>
    <m/>
    <m/>
    <m/>
    <m/>
    <x v="8"/>
    <m/>
    <m/>
  </r>
  <r>
    <x v="8"/>
    <x v="7"/>
    <m/>
    <m/>
    <m/>
    <m/>
    <m/>
    <x v="8"/>
    <m/>
    <m/>
  </r>
  <r>
    <x v="8"/>
    <x v="7"/>
    <m/>
    <m/>
    <m/>
    <m/>
    <m/>
    <x v="8"/>
    <m/>
    <m/>
  </r>
  <r>
    <x v="8"/>
    <x v="7"/>
    <m/>
    <m/>
    <m/>
    <m/>
    <m/>
    <x v="8"/>
    <m/>
    <m/>
  </r>
  <r>
    <x v="8"/>
    <x v="7"/>
    <m/>
    <m/>
    <m/>
    <m/>
    <m/>
    <x v="8"/>
    <m/>
    <m/>
  </r>
  <r>
    <x v="8"/>
    <x v="7"/>
    <m/>
    <m/>
    <m/>
    <m/>
    <m/>
    <x v="8"/>
    <m/>
    <m/>
  </r>
  <r>
    <x v="8"/>
    <x v="7"/>
    <m/>
    <m/>
    <m/>
    <m/>
    <m/>
    <x v="8"/>
    <m/>
    <m/>
  </r>
  <r>
    <x v="8"/>
    <x v="7"/>
    <m/>
    <m/>
    <m/>
    <m/>
    <m/>
    <x v="8"/>
    <m/>
    <m/>
  </r>
  <r>
    <x v="8"/>
    <x v="7"/>
    <m/>
    <m/>
    <m/>
    <m/>
    <m/>
    <x v="8"/>
    <m/>
    <m/>
  </r>
  <r>
    <x v="8"/>
    <x v="7"/>
    <m/>
    <m/>
    <m/>
    <m/>
    <m/>
    <x v="8"/>
    <m/>
    <m/>
  </r>
  <r>
    <x v="8"/>
    <x v="7"/>
    <m/>
    <m/>
    <m/>
    <m/>
    <m/>
    <x v="8"/>
    <m/>
    <m/>
  </r>
  <r>
    <x v="8"/>
    <x v="7"/>
    <m/>
    <m/>
    <m/>
    <m/>
    <m/>
    <x v="8"/>
    <m/>
    <m/>
  </r>
  <r>
    <x v="8"/>
    <x v="7"/>
    <m/>
    <m/>
    <m/>
    <m/>
    <m/>
    <x v="8"/>
    <m/>
    <m/>
  </r>
  <r>
    <x v="8"/>
    <x v="7"/>
    <m/>
    <m/>
    <m/>
    <m/>
    <m/>
    <x v="8"/>
    <m/>
    <m/>
  </r>
  <r>
    <x v="8"/>
    <x v="7"/>
    <m/>
    <m/>
    <m/>
    <m/>
    <m/>
    <x v="8"/>
    <m/>
    <m/>
  </r>
  <r>
    <x v="8"/>
    <x v="7"/>
    <m/>
    <m/>
    <m/>
    <m/>
    <m/>
    <x v="8"/>
    <m/>
    <m/>
  </r>
  <r>
    <x v="8"/>
    <x v="7"/>
    <m/>
    <m/>
    <m/>
    <m/>
    <m/>
    <x v="8"/>
    <m/>
    <m/>
  </r>
  <r>
    <x v="8"/>
    <x v="7"/>
    <m/>
    <m/>
    <m/>
    <m/>
    <m/>
    <x v="8"/>
    <m/>
    <m/>
  </r>
  <r>
    <x v="8"/>
    <x v="7"/>
    <m/>
    <m/>
    <m/>
    <m/>
    <m/>
    <x v="8"/>
    <m/>
    <m/>
  </r>
  <r>
    <x v="8"/>
    <x v="7"/>
    <m/>
    <m/>
    <m/>
    <m/>
    <m/>
    <x v="8"/>
    <m/>
    <m/>
  </r>
  <r>
    <x v="8"/>
    <x v="7"/>
    <m/>
    <m/>
    <m/>
    <m/>
    <m/>
    <x v="8"/>
    <m/>
    <m/>
  </r>
  <r>
    <x v="8"/>
    <x v="7"/>
    <m/>
    <m/>
    <m/>
    <m/>
    <m/>
    <x v="8"/>
    <m/>
    <m/>
  </r>
  <r>
    <x v="8"/>
    <x v="7"/>
    <m/>
    <m/>
    <m/>
    <m/>
    <m/>
    <x v="8"/>
    <m/>
    <m/>
  </r>
  <r>
    <x v="8"/>
    <x v="7"/>
    <m/>
    <m/>
    <m/>
    <m/>
    <m/>
    <x v="8"/>
    <m/>
    <m/>
  </r>
  <r>
    <x v="8"/>
    <x v="7"/>
    <m/>
    <m/>
    <m/>
    <m/>
    <m/>
    <x v="8"/>
    <m/>
    <m/>
  </r>
  <r>
    <x v="8"/>
    <x v="7"/>
    <m/>
    <m/>
    <m/>
    <m/>
    <m/>
    <x v="8"/>
    <m/>
    <m/>
  </r>
  <r>
    <x v="8"/>
    <x v="7"/>
    <m/>
    <m/>
    <m/>
    <m/>
    <m/>
    <x v="8"/>
    <m/>
    <m/>
  </r>
  <r>
    <x v="8"/>
    <x v="7"/>
    <m/>
    <m/>
    <m/>
    <m/>
    <m/>
    <x v="8"/>
    <m/>
    <m/>
  </r>
  <r>
    <x v="8"/>
    <x v="7"/>
    <m/>
    <m/>
    <m/>
    <m/>
    <m/>
    <x v="8"/>
    <m/>
    <m/>
  </r>
  <r>
    <x v="8"/>
    <x v="7"/>
    <m/>
    <m/>
    <m/>
    <m/>
    <m/>
    <x v="8"/>
    <m/>
    <m/>
  </r>
  <r>
    <x v="8"/>
    <x v="7"/>
    <m/>
    <m/>
    <m/>
    <m/>
    <m/>
    <x v="8"/>
    <m/>
    <m/>
  </r>
  <r>
    <x v="8"/>
    <x v="7"/>
    <m/>
    <m/>
    <m/>
    <m/>
    <m/>
    <x v="8"/>
    <m/>
    <m/>
  </r>
  <r>
    <x v="8"/>
    <x v="7"/>
    <m/>
    <m/>
    <m/>
    <m/>
    <m/>
    <x v="8"/>
    <m/>
    <m/>
  </r>
  <r>
    <x v="8"/>
    <x v="7"/>
    <m/>
    <m/>
    <m/>
    <m/>
    <m/>
    <x v="8"/>
    <m/>
    <m/>
  </r>
  <r>
    <x v="8"/>
    <x v="7"/>
    <m/>
    <m/>
    <m/>
    <m/>
    <m/>
    <x v="8"/>
    <m/>
    <m/>
  </r>
  <r>
    <x v="8"/>
    <x v="7"/>
    <m/>
    <m/>
    <m/>
    <m/>
    <m/>
    <x v="8"/>
    <m/>
    <m/>
  </r>
  <r>
    <x v="8"/>
    <x v="7"/>
    <m/>
    <m/>
    <m/>
    <m/>
    <m/>
    <x v="8"/>
    <m/>
    <m/>
  </r>
  <r>
    <x v="8"/>
    <x v="7"/>
    <m/>
    <m/>
    <m/>
    <m/>
    <m/>
    <x v="8"/>
    <m/>
    <m/>
  </r>
  <r>
    <x v="8"/>
    <x v="7"/>
    <m/>
    <m/>
    <m/>
    <m/>
    <m/>
    <x v="8"/>
    <m/>
    <m/>
  </r>
  <r>
    <x v="8"/>
    <x v="7"/>
    <m/>
    <m/>
    <m/>
    <m/>
    <m/>
    <x v="8"/>
    <m/>
    <m/>
  </r>
  <r>
    <x v="8"/>
    <x v="7"/>
    <m/>
    <m/>
    <m/>
    <m/>
    <m/>
    <x v="8"/>
    <m/>
    <m/>
  </r>
  <r>
    <x v="8"/>
    <x v="7"/>
    <m/>
    <m/>
    <m/>
    <m/>
    <m/>
    <x v="8"/>
    <m/>
    <m/>
  </r>
  <r>
    <x v="8"/>
    <x v="7"/>
    <m/>
    <m/>
    <m/>
    <m/>
    <m/>
    <x v="8"/>
    <m/>
    <m/>
  </r>
  <r>
    <x v="8"/>
    <x v="7"/>
    <m/>
    <m/>
    <m/>
    <m/>
    <m/>
    <x v="8"/>
    <m/>
    <m/>
  </r>
  <r>
    <x v="8"/>
    <x v="7"/>
    <m/>
    <m/>
    <m/>
    <m/>
    <m/>
    <x v="8"/>
    <m/>
    <m/>
  </r>
  <r>
    <x v="8"/>
    <x v="7"/>
    <m/>
    <m/>
    <m/>
    <m/>
    <m/>
    <x v="8"/>
    <m/>
    <m/>
  </r>
  <r>
    <x v="8"/>
    <x v="7"/>
    <m/>
    <m/>
    <m/>
    <m/>
    <m/>
    <x v="8"/>
    <m/>
    <m/>
  </r>
  <r>
    <x v="8"/>
    <x v="7"/>
    <m/>
    <m/>
    <m/>
    <m/>
    <m/>
    <x v="8"/>
    <m/>
    <m/>
  </r>
  <r>
    <x v="8"/>
    <x v="7"/>
    <m/>
    <m/>
    <m/>
    <m/>
    <m/>
    <x v="8"/>
    <m/>
    <m/>
  </r>
  <r>
    <x v="8"/>
    <x v="7"/>
    <m/>
    <m/>
    <m/>
    <m/>
    <m/>
    <x v="8"/>
    <m/>
    <m/>
  </r>
  <r>
    <x v="8"/>
    <x v="7"/>
    <m/>
    <m/>
    <m/>
    <m/>
    <m/>
    <x v="8"/>
    <m/>
    <m/>
  </r>
  <r>
    <x v="8"/>
    <x v="7"/>
    <m/>
    <m/>
    <m/>
    <m/>
    <m/>
    <x v="8"/>
    <m/>
    <m/>
  </r>
  <r>
    <x v="8"/>
    <x v="7"/>
    <m/>
    <m/>
    <m/>
    <m/>
    <m/>
    <x v="8"/>
    <m/>
    <m/>
  </r>
  <r>
    <x v="8"/>
    <x v="7"/>
    <m/>
    <m/>
    <m/>
    <m/>
    <m/>
    <x v="8"/>
    <m/>
    <m/>
  </r>
  <r>
    <x v="8"/>
    <x v="7"/>
    <m/>
    <m/>
    <m/>
    <m/>
    <m/>
    <x v="8"/>
    <m/>
    <m/>
  </r>
  <r>
    <x v="8"/>
    <x v="7"/>
    <m/>
    <m/>
    <m/>
    <m/>
    <m/>
    <x v="8"/>
    <m/>
    <m/>
  </r>
  <r>
    <x v="8"/>
    <x v="7"/>
    <m/>
    <m/>
    <m/>
    <m/>
    <m/>
    <x v="8"/>
    <m/>
    <m/>
  </r>
  <r>
    <x v="8"/>
    <x v="7"/>
    <m/>
    <m/>
    <m/>
    <m/>
    <m/>
    <x v="8"/>
    <m/>
    <m/>
  </r>
  <r>
    <x v="8"/>
    <x v="7"/>
    <m/>
    <m/>
    <m/>
    <m/>
    <m/>
    <x v="8"/>
    <m/>
    <m/>
  </r>
  <r>
    <x v="8"/>
    <x v="7"/>
    <m/>
    <m/>
    <m/>
    <m/>
    <m/>
    <x v="8"/>
    <m/>
    <m/>
  </r>
  <r>
    <x v="8"/>
    <x v="7"/>
    <m/>
    <m/>
    <m/>
    <m/>
    <m/>
    <x v="8"/>
    <m/>
    <m/>
  </r>
  <r>
    <x v="8"/>
    <x v="7"/>
    <m/>
    <m/>
    <m/>
    <m/>
    <m/>
    <x v="8"/>
    <m/>
    <m/>
  </r>
  <r>
    <x v="8"/>
    <x v="7"/>
    <m/>
    <m/>
    <m/>
    <m/>
    <m/>
    <x v="8"/>
    <m/>
    <m/>
  </r>
  <r>
    <x v="8"/>
    <x v="7"/>
    <m/>
    <m/>
    <m/>
    <m/>
    <m/>
    <x v="8"/>
    <m/>
    <m/>
  </r>
  <r>
    <x v="8"/>
    <x v="7"/>
    <m/>
    <m/>
    <m/>
    <m/>
    <m/>
    <x v="8"/>
    <m/>
    <m/>
  </r>
  <r>
    <x v="8"/>
    <x v="7"/>
    <m/>
    <m/>
    <m/>
    <m/>
    <m/>
    <x v="8"/>
    <m/>
    <m/>
  </r>
  <r>
    <x v="8"/>
    <x v="7"/>
    <m/>
    <m/>
    <m/>
    <m/>
    <m/>
    <x v="8"/>
    <m/>
    <m/>
  </r>
  <r>
    <x v="8"/>
    <x v="7"/>
    <m/>
    <m/>
    <m/>
    <m/>
    <m/>
    <x v="8"/>
    <m/>
    <m/>
  </r>
  <r>
    <x v="8"/>
    <x v="7"/>
    <m/>
    <m/>
    <m/>
    <m/>
    <m/>
    <x v="8"/>
    <m/>
    <m/>
  </r>
  <r>
    <x v="8"/>
    <x v="7"/>
    <m/>
    <m/>
    <m/>
    <m/>
    <m/>
    <x v="8"/>
    <m/>
    <m/>
  </r>
  <r>
    <x v="8"/>
    <x v="7"/>
    <m/>
    <m/>
    <m/>
    <m/>
    <m/>
    <x v="8"/>
    <m/>
    <m/>
  </r>
  <r>
    <x v="8"/>
    <x v="7"/>
    <m/>
    <m/>
    <m/>
    <m/>
    <m/>
    <x v="8"/>
    <m/>
    <m/>
  </r>
  <r>
    <x v="8"/>
    <x v="7"/>
    <m/>
    <m/>
    <m/>
    <m/>
    <m/>
    <x v="8"/>
    <m/>
    <m/>
  </r>
  <r>
    <x v="8"/>
    <x v="7"/>
    <m/>
    <m/>
    <m/>
    <m/>
    <m/>
    <x v="8"/>
    <m/>
    <m/>
  </r>
  <r>
    <x v="8"/>
    <x v="7"/>
    <m/>
    <m/>
    <m/>
    <m/>
    <m/>
    <x v="8"/>
    <m/>
    <m/>
  </r>
  <r>
    <x v="8"/>
    <x v="7"/>
    <m/>
    <m/>
    <m/>
    <m/>
    <m/>
    <x v="8"/>
    <m/>
    <m/>
  </r>
  <r>
    <x v="8"/>
    <x v="7"/>
    <m/>
    <m/>
    <m/>
    <m/>
    <m/>
    <x v="8"/>
    <m/>
    <m/>
  </r>
  <r>
    <x v="8"/>
    <x v="7"/>
    <m/>
    <m/>
    <m/>
    <m/>
    <m/>
    <x v="8"/>
    <m/>
    <m/>
  </r>
  <r>
    <x v="8"/>
    <x v="7"/>
    <m/>
    <m/>
    <m/>
    <m/>
    <m/>
    <x v="8"/>
    <m/>
    <m/>
  </r>
  <r>
    <x v="8"/>
    <x v="7"/>
    <m/>
    <m/>
    <m/>
    <m/>
    <m/>
    <x v="8"/>
    <m/>
    <m/>
  </r>
  <r>
    <x v="8"/>
    <x v="7"/>
    <m/>
    <m/>
    <m/>
    <m/>
    <m/>
    <x v="8"/>
    <m/>
    <m/>
  </r>
  <r>
    <x v="8"/>
    <x v="7"/>
    <m/>
    <m/>
    <m/>
    <m/>
    <m/>
    <x v="8"/>
    <m/>
    <m/>
  </r>
  <r>
    <x v="8"/>
    <x v="7"/>
    <m/>
    <m/>
    <m/>
    <m/>
    <m/>
    <x v="8"/>
    <m/>
    <m/>
  </r>
  <r>
    <x v="8"/>
    <x v="7"/>
    <m/>
    <m/>
    <m/>
    <m/>
    <m/>
    <x v="8"/>
    <m/>
    <m/>
  </r>
  <r>
    <x v="8"/>
    <x v="7"/>
    <m/>
    <m/>
    <m/>
    <m/>
    <m/>
    <x v="8"/>
    <m/>
    <m/>
  </r>
  <r>
    <x v="8"/>
    <x v="7"/>
    <m/>
    <m/>
    <m/>
    <m/>
    <m/>
    <x v="8"/>
    <m/>
    <m/>
  </r>
  <r>
    <x v="8"/>
    <x v="7"/>
    <m/>
    <m/>
    <m/>
    <m/>
    <m/>
    <x v="8"/>
    <m/>
    <m/>
  </r>
  <r>
    <x v="8"/>
    <x v="7"/>
    <m/>
    <m/>
    <m/>
    <m/>
    <m/>
    <x v="8"/>
    <m/>
    <m/>
  </r>
  <r>
    <x v="8"/>
    <x v="7"/>
    <m/>
    <m/>
    <m/>
    <m/>
    <m/>
    <x v="8"/>
    <m/>
    <m/>
  </r>
  <r>
    <x v="8"/>
    <x v="7"/>
    <m/>
    <m/>
    <m/>
    <m/>
    <m/>
    <x v="8"/>
    <m/>
    <m/>
  </r>
  <r>
    <x v="8"/>
    <x v="7"/>
    <m/>
    <m/>
    <m/>
    <m/>
    <m/>
    <x v="8"/>
    <m/>
    <m/>
  </r>
  <r>
    <x v="8"/>
    <x v="7"/>
    <m/>
    <m/>
    <m/>
    <m/>
    <m/>
    <x v="8"/>
    <m/>
    <m/>
  </r>
  <r>
    <x v="8"/>
    <x v="7"/>
    <m/>
    <m/>
    <m/>
    <m/>
    <m/>
    <x v="8"/>
    <m/>
    <m/>
  </r>
  <r>
    <x v="8"/>
    <x v="7"/>
    <m/>
    <m/>
    <m/>
    <m/>
    <m/>
    <x v="8"/>
    <m/>
    <m/>
  </r>
  <r>
    <x v="8"/>
    <x v="7"/>
    <m/>
    <m/>
    <m/>
    <m/>
    <m/>
    <x v="8"/>
    <m/>
    <m/>
  </r>
  <r>
    <x v="8"/>
    <x v="7"/>
    <m/>
    <m/>
    <m/>
    <m/>
    <m/>
    <x v="8"/>
    <m/>
    <m/>
  </r>
  <r>
    <x v="8"/>
    <x v="7"/>
    <m/>
    <m/>
    <m/>
    <m/>
    <m/>
    <x v="8"/>
    <m/>
    <m/>
  </r>
  <r>
    <x v="8"/>
    <x v="7"/>
    <m/>
    <m/>
    <m/>
    <m/>
    <m/>
    <x v="8"/>
    <m/>
    <m/>
  </r>
  <r>
    <x v="8"/>
    <x v="7"/>
    <m/>
    <m/>
    <m/>
    <m/>
    <m/>
    <x v="8"/>
    <m/>
    <m/>
  </r>
  <r>
    <x v="8"/>
    <x v="7"/>
    <m/>
    <m/>
    <m/>
    <m/>
    <m/>
    <x v="8"/>
    <m/>
    <m/>
  </r>
  <r>
    <x v="8"/>
    <x v="7"/>
    <m/>
    <m/>
    <m/>
    <m/>
    <m/>
    <x v="8"/>
    <m/>
    <m/>
  </r>
  <r>
    <x v="8"/>
    <x v="7"/>
    <m/>
    <m/>
    <m/>
    <m/>
    <m/>
    <x v="8"/>
    <m/>
    <m/>
  </r>
  <r>
    <x v="8"/>
    <x v="7"/>
    <m/>
    <m/>
    <m/>
    <m/>
    <m/>
    <x v="8"/>
    <m/>
    <m/>
  </r>
  <r>
    <x v="8"/>
    <x v="7"/>
    <m/>
    <m/>
    <m/>
    <m/>
    <m/>
    <x v="8"/>
    <m/>
    <m/>
  </r>
  <r>
    <x v="8"/>
    <x v="7"/>
    <m/>
    <m/>
    <m/>
    <m/>
    <m/>
    <x v="8"/>
    <m/>
    <m/>
  </r>
  <r>
    <x v="8"/>
    <x v="7"/>
    <m/>
    <m/>
    <m/>
    <m/>
    <m/>
    <x v="8"/>
    <m/>
    <m/>
  </r>
  <r>
    <x v="8"/>
    <x v="7"/>
    <m/>
    <m/>
    <m/>
    <m/>
    <m/>
    <x v="8"/>
    <m/>
    <m/>
  </r>
  <r>
    <x v="8"/>
    <x v="7"/>
    <m/>
    <m/>
    <m/>
    <m/>
    <m/>
    <x v="8"/>
    <m/>
    <m/>
  </r>
  <r>
    <x v="8"/>
    <x v="7"/>
    <m/>
    <m/>
    <m/>
    <m/>
    <m/>
    <x v="8"/>
    <m/>
    <m/>
  </r>
  <r>
    <x v="8"/>
    <x v="7"/>
    <m/>
    <m/>
    <m/>
    <m/>
    <m/>
    <x v="8"/>
    <m/>
    <m/>
  </r>
  <r>
    <x v="8"/>
    <x v="7"/>
    <m/>
    <m/>
    <m/>
    <m/>
    <m/>
    <x v="8"/>
    <m/>
    <m/>
  </r>
  <r>
    <x v="8"/>
    <x v="7"/>
    <m/>
    <m/>
    <m/>
    <m/>
    <m/>
    <x v="8"/>
    <m/>
    <m/>
  </r>
  <r>
    <x v="8"/>
    <x v="7"/>
    <m/>
    <m/>
    <m/>
    <m/>
    <m/>
    <x v="8"/>
    <m/>
    <m/>
  </r>
  <r>
    <x v="8"/>
    <x v="7"/>
    <m/>
    <m/>
    <m/>
    <m/>
    <m/>
    <x v="8"/>
    <m/>
    <m/>
  </r>
  <r>
    <x v="8"/>
    <x v="7"/>
    <m/>
    <m/>
    <m/>
    <m/>
    <m/>
    <x v="8"/>
    <m/>
    <m/>
  </r>
  <r>
    <x v="8"/>
    <x v="7"/>
    <m/>
    <m/>
    <m/>
    <m/>
    <m/>
    <x v="8"/>
    <m/>
    <m/>
  </r>
  <r>
    <x v="8"/>
    <x v="7"/>
    <m/>
    <m/>
    <m/>
    <m/>
    <m/>
    <x v="8"/>
    <m/>
    <m/>
  </r>
  <r>
    <x v="8"/>
    <x v="7"/>
    <m/>
    <m/>
    <m/>
    <m/>
    <m/>
    <x v="8"/>
    <m/>
    <m/>
  </r>
  <r>
    <x v="8"/>
    <x v="7"/>
    <m/>
    <m/>
    <m/>
    <m/>
    <m/>
    <x v="8"/>
    <m/>
    <m/>
  </r>
  <r>
    <x v="8"/>
    <x v="7"/>
    <m/>
    <m/>
    <m/>
    <m/>
    <m/>
    <x v="8"/>
    <m/>
    <m/>
  </r>
  <r>
    <x v="8"/>
    <x v="7"/>
    <m/>
    <m/>
    <m/>
    <m/>
    <m/>
    <x v="8"/>
    <m/>
    <m/>
  </r>
  <r>
    <x v="8"/>
    <x v="7"/>
    <m/>
    <m/>
    <m/>
    <m/>
    <m/>
    <x v="8"/>
    <m/>
    <m/>
  </r>
  <r>
    <x v="8"/>
    <x v="7"/>
    <m/>
    <m/>
    <m/>
    <m/>
    <m/>
    <x v="8"/>
    <m/>
    <m/>
  </r>
  <r>
    <x v="8"/>
    <x v="7"/>
    <m/>
    <m/>
    <m/>
    <m/>
    <m/>
    <x v="8"/>
    <m/>
    <m/>
  </r>
  <r>
    <x v="8"/>
    <x v="7"/>
    <m/>
    <m/>
    <m/>
    <m/>
    <m/>
    <x v="8"/>
    <m/>
    <m/>
  </r>
  <r>
    <x v="8"/>
    <x v="7"/>
    <m/>
    <m/>
    <m/>
    <m/>
    <m/>
    <x v="8"/>
    <m/>
    <m/>
  </r>
  <r>
    <x v="8"/>
    <x v="7"/>
    <m/>
    <m/>
    <m/>
    <m/>
    <m/>
    <x v="8"/>
    <m/>
    <m/>
  </r>
  <r>
    <x v="8"/>
    <x v="7"/>
    <m/>
    <m/>
    <m/>
    <m/>
    <m/>
    <x v="8"/>
    <m/>
    <m/>
  </r>
  <r>
    <x v="8"/>
    <x v="7"/>
    <m/>
    <m/>
    <m/>
    <m/>
    <m/>
    <x v="8"/>
    <m/>
    <m/>
  </r>
  <r>
    <x v="8"/>
    <x v="7"/>
    <m/>
    <m/>
    <m/>
    <m/>
    <m/>
    <x v="8"/>
    <m/>
    <m/>
  </r>
  <r>
    <x v="8"/>
    <x v="7"/>
    <m/>
    <m/>
    <m/>
    <m/>
    <m/>
    <x v="8"/>
    <m/>
    <m/>
  </r>
  <r>
    <x v="8"/>
    <x v="7"/>
    <m/>
    <m/>
    <m/>
    <m/>
    <m/>
    <x v="8"/>
    <m/>
    <m/>
  </r>
  <r>
    <x v="8"/>
    <x v="7"/>
    <m/>
    <m/>
    <m/>
    <m/>
    <m/>
    <x v="8"/>
    <m/>
    <m/>
  </r>
  <r>
    <x v="8"/>
    <x v="7"/>
    <m/>
    <m/>
    <m/>
    <m/>
    <m/>
    <x v="8"/>
    <m/>
    <m/>
  </r>
  <r>
    <x v="8"/>
    <x v="7"/>
    <m/>
    <m/>
    <m/>
    <m/>
    <m/>
    <x v="8"/>
    <m/>
    <m/>
  </r>
  <r>
    <x v="8"/>
    <x v="7"/>
    <m/>
    <m/>
    <m/>
    <m/>
    <m/>
    <x v="8"/>
    <m/>
    <m/>
  </r>
  <r>
    <x v="8"/>
    <x v="7"/>
    <m/>
    <m/>
    <m/>
    <m/>
    <m/>
    <x v="8"/>
    <m/>
    <m/>
  </r>
  <r>
    <x v="8"/>
    <x v="7"/>
    <m/>
    <m/>
    <m/>
    <m/>
    <m/>
    <x v="8"/>
    <m/>
    <m/>
  </r>
  <r>
    <x v="8"/>
    <x v="7"/>
    <m/>
    <m/>
    <m/>
    <m/>
    <m/>
    <x v="8"/>
    <m/>
    <m/>
  </r>
  <r>
    <x v="8"/>
    <x v="7"/>
    <m/>
    <m/>
    <m/>
    <m/>
    <m/>
    <x v="8"/>
    <m/>
    <m/>
  </r>
  <r>
    <x v="8"/>
    <x v="7"/>
    <m/>
    <m/>
    <m/>
    <m/>
    <m/>
    <x v="8"/>
    <m/>
    <m/>
  </r>
  <r>
    <x v="8"/>
    <x v="7"/>
    <m/>
    <m/>
    <m/>
    <m/>
    <m/>
    <x v="8"/>
    <m/>
    <m/>
  </r>
  <r>
    <x v="8"/>
    <x v="7"/>
    <m/>
    <m/>
    <m/>
    <m/>
    <m/>
    <x v="8"/>
    <m/>
    <m/>
  </r>
  <r>
    <x v="8"/>
    <x v="7"/>
    <m/>
    <m/>
    <m/>
    <m/>
    <m/>
    <x v="8"/>
    <m/>
    <m/>
  </r>
  <r>
    <x v="8"/>
    <x v="7"/>
    <m/>
    <m/>
    <m/>
    <m/>
    <m/>
    <x v="8"/>
    <m/>
    <m/>
  </r>
  <r>
    <x v="8"/>
    <x v="7"/>
    <m/>
    <m/>
    <m/>
    <m/>
    <m/>
    <x v="8"/>
    <m/>
    <m/>
  </r>
  <r>
    <x v="8"/>
    <x v="7"/>
    <m/>
    <m/>
    <m/>
    <m/>
    <m/>
    <x v="8"/>
    <m/>
    <m/>
  </r>
  <r>
    <x v="8"/>
    <x v="7"/>
    <m/>
    <m/>
    <m/>
    <m/>
    <m/>
    <x v="8"/>
    <m/>
    <m/>
  </r>
  <r>
    <x v="8"/>
    <x v="7"/>
    <m/>
    <m/>
    <m/>
    <m/>
    <m/>
    <x v="8"/>
    <m/>
    <m/>
  </r>
  <r>
    <x v="8"/>
    <x v="7"/>
    <m/>
    <m/>
    <m/>
    <m/>
    <m/>
    <x v="8"/>
    <m/>
    <m/>
  </r>
  <r>
    <x v="8"/>
    <x v="7"/>
    <m/>
    <m/>
    <m/>
    <m/>
    <m/>
    <x v="8"/>
    <m/>
    <m/>
  </r>
  <r>
    <x v="8"/>
    <x v="7"/>
    <m/>
    <m/>
    <m/>
    <m/>
    <m/>
    <x v="8"/>
    <m/>
    <m/>
  </r>
  <r>
    <x v="8"/>
    <x v="7"/>
    <m/>
    <m/>
    <m/>
    <m/>
    <m/>
    <x v="8"/>
    <m/>
    <m/>
  </r>
  <r>
    <x v="8"/>
    <x v="7"/>
    <m/>
    <m/>
    <m/>
    <m/>
    <m/>
    <x v="8"/>
    <m/>
    <m/>
  </r>
  <r>
    <x v="8"/>
    <x v="7"/>
    <m/>
    <m/>
    <m/>
    <m/>
    <m/>
    <x v="8"/>
    <m/>
    <m/>
  </r>
  <r>
    <x v="8"/>
    <x v="7"/>
    <m/>
    <m/>
    <m/>
    <m/>
    <m/>
    <x v="8"/>
    <m/>
    <m/>
  </r>
  <r>
    <x v="8"/>
    <x v="7"/>
    <m/>
    <m/>
    <m/>
    <m/>
    <m/>
    <x v="8"/>
    <m/>
    <m/>
  </r>
  <r>
    <x v="8"/>
    <x v="7"/>
    <m/>
    <m/>
    <m/>
    <m/>
    <m/>
    <x v="8"/>
    <m/>
    <m/>
  </r>
  <r>
    <x v="8"/>
    <x v="7"/>
    <m/>
    <m/>
    <m/>
    <m/>
    <m/>
    <x v="8"/>
    <m/>
    <m/>
  </r>
  <r>
    <x v="8"/>
    <x v="7"/>
    <m/>
    <m/>
    <m/>
    <m/>
    <m/>
    <x v="8"/>
    <m/>
    <m/>
  </r>
  <r>
    <x v="8"/>
    <x v="7"/>
    <m/>
    <m/>
    <m/>
    <m/>
    <m/>
    <x v="8"/>
    <m/>
    <m/>
  </r>
  <r>
    <x v="8"/>
    <x v="7"/>
    <m/>
    <m/>
    <m/>
    <m/>
    <m/>
    <x v="8"/>
    <m/>
    <m/>
  </r>
  <r>
    <x v="8"/>
    <x v="7"/>
    <m/>
    <m/>
    <m/>
    <m/>
    <m/>
    <x v="8"/>
    <m/>
    <m/>
  </r>
  <r>
    <x v="8"/>
    <x v="7"/>
    <m/>
    <m/>
    <m/>
    <m/>
    <m/>
    <x v="8"/>
    <m/>
    <m/>
  </r>
  <r>
    <x v="8"/>
    <x v="7"/>
    <m/>
    <m/>
    <m/>
    <m/>
    <m/>
    <x v="8"/>
    <m/>
    <m/>
  </r>
  <r>
    <x v="8"/>
    <x v="7"/>
    <m/>
    <m/>
    <m/>
    <m/>
    <m/>
    <x v="8"/>
    <m/>
    <m/>
  </r>
  <r>
    <x v="8"/>
    <x v="7"/>
    <m/>
    <m/>
    <m/>
    <m/>
    <m/>
    <x v="8"/>
    <m/>
    <m/>
  </r>
  <r>
    <x v="8"/>
    <x v="7"/>
    <m/>
    <m/>
    <m/>
    <m/>
    <m/>
    <x v="8"/>
    <m/>
    <m/>
  </r>
  <r>
    <x v="8"/>
    <x v="7"/>
    <m/>
    <m/>
    <m/>
    <m/>
    <m/>
    <x v="8"/>
    <m/>
    <m/>
  </r>
  <r>
    <x v="8"/>
    <x v="7"/>
    <m/>
    <m/>
    <m/>
    <m/>
    <m/>
    <x v="8"/>
    <m/>
    <m/>
  </r>
  <r>
    <x v="8"/>
    <x v="7"/>
    <m/>
    <m/>
    <m/>
    <m/>
    <m/>
    <x v="8"/>
    <m/>
    <m/>
  </r>
  <r>
    <x v="8"/>
    <x v="7"/>
    <m/>
    <m/>
    <m/>
    <m/>
    <m/>
    <x v="8"/>
    <m/>
    <m/>
  </r>
  <r>
    <x v="8"/>
    <x v="7"/>
    <m/>
    <m/>
    <m/>
    <m/>
    <m/>
    <x v="8"/>
    <m/>
    <m/>
  </r>
  <r>
    <x v="8"/>
    <x v="7"/>
    <m/>
    <m/>
    <m/>
    <m/>
    <m/>
    <x v="8"/>
    <m/>
    <m/>
  </r>
  <r>
    <x v="8"/>
    <x v="7"/>
    <m/>
    <m/>
    <m/>
    <m/>
    <m/>
    <x v="8"/>
    <m/>
    <m/>
  </r>
  <r>
    <x v="8"/>
    <x v="7"/>
    <m/>
    <m/>
    <m/>
    <m/>
    <m/>
    <x v="8"/>
    <m/>
    <m/>
  </r>
  <r>
    <x v="8"/>
    <x v="7"/>
    <m/>
    <m/>
    <m/>
    <m/>
    <m/>
    <x v="8"/>
    <m/>
    <m/>
  </r>
  <r>
    <x v="8"/>
    <x v="7"/>
    <m/>
    <m/>
    <m/>
    <m/>
    <m/>
    <x v="8"/>
    <m/>
    <m/>
  </r>
  <r>
    <x v="8"/>
    <x v="7"/>
    <m/>
    <m/>
    <m/>
    <m/>
    <m/>
    <x v="8"/>
    <m/>
    <m/>
  </r>
  <r>
    <x v="8"/>
    <x v="7"/>
    <m/>
    <m/>
    <m/>
    <m/>
    <m/>
    <x v="8"/>
    <m/>
    <m/>
  </r>
  <r>
    <x v="8"/>
    <x v="7"/>
    <m/>
    <m/>
    <m/>
    <m/>
    <m/>
    <x v="8"/>
    <m/>
    <m/>
  </r>
  <r>
    <x v="8"/>
    <x v="7"/>
    <m/>
    <m/>
    <m/>
    <m/>
    <m/>
    <x v="8"/>
    <m/>
    <m/>
  </r>
  <r>
    <x v="8"/>
    <x v="7"/>
    <m/>
    <m/>
    <m/>
    <m/>
    <m/>
    <x v="8"/>
    <m/>
    <m/>
  </r>
  <r>
    <x v="8"/>
    <x v="7"/>
    <m/>
    <m/>
    <m/>
    <m/>
    <m/>
    <x v="8"/>
    <m/>
    <m/>
  </r>
  <r>
    <x v="8"/>
    <x v="7"/>
    <m/>
    <m/>
    <m/>
    <m/>
    <m/>
    <x v="8"/>
    <m/>
    <m/>
  </r>
  <r>
    <x v="8"/>
    <x v="7"/>
    <m/>
    <m/>
    <m/>
    <m/>
    <m/>
    <x v="8"/>
    <m/>
    <m/>
  </r>
  <r>
    <x v="8"/>
    <x v="7"/>
    <m/>
    <m/>
    <m/>
    <m/>
    <m/>
    <x v="8"/>
    <m/>
    <m/>
  </r>
  <r>
    <x v="8"/>
    <x v="7"/>
    <m/>
    <m/>
    <m/>
    <m/>
    <m/>
    <x v="8"/>
    <m/>
    <m/>
  </r>
  <r>
    <x v="8"/>
    <x v="7"/>
    <m/>
    <m/>
    <m/>
    <m/>
    <m/>
    <x v="8"/>
    <m/>
    <m/>
  </r>
  <r>
    <x v="8"/>
    <x v="7"/>
    <m/>
    <m/>
    <m/>
    <m/>
    <m/>
    <x v="8"/>
    <m/>
    <m/>
  </r>
  <r>
    <x v="8"/>
    <x v="7"/>
    <m/>
    <m/>
    <m/>
    <m/>
    <m/>
    <x v="8"/>
    <m/>
    <m/>
  </r>
  <r>
    <x v="8"/>
    <x v="7"/>
    <m/>
    <m/>
    <m/>
    <m/>
    <m/>
    <x v="8"/>
    <m/>
    <m/>
  </r>
  <r>
    <x v="8"/>
    <x v="7"/>
    <m/>
    <m/>
    <m/>
    <m/>
    <m/>
    <x v="8"/>
    <m/>
    <m/>
  </r>
  <r>
    <x v="8"/>
    <x v="7"/>
    <m/>
    <m/>
    <m/>
    <m/>
    <m/>
    <x v="8"/>
    <m/>
    <m/>
  </r>
  <r>
    <x v="8"/>
    <x v="7"/>
    <m/>
    <m/>
    <m/>
    <m/>
    <m/>
    <x v="8"/>
    <m/>
    <m/>
  </r>
  <r>
    <x v="8"/>
    <x v="7"/>
    <m/>
    <m/>
    <m/>
    <m/>
    <m/>
    <x v="8"/>
    <m/>
    <m/>
  </r>
  <r>
    <x v="8"/>
    <x v="7"/>
    <m/>
    <m/>
    <m/>
    <m/>
    <m/>
    <x v="8"/>
    <m/>
    <m/>
  </r>
  <r>
    <x v="8"/>
    <x v="7"/>
    <m/>
    <m/>
    <m/>
    <m/>
    <m/>
    <x v="8"/>
    <m/>
    <m/>
  </r>
  <r>
    <x v="8"/>
    <x v="7"/>
    <m/>
    <m/>
    <m/>
    <m/>
    <m/>
    <x v="8"/>
    <m/>
    <m/>
  </r>
  <r>
    <x v="8"/>
    <x v="7"/>
    <m/>
    <m/>
    <m/>
    <m/>
    <m/>
    <x v="8"/>
    <m/>
    <m/>
  </r>
  <r>
    <x v="8"/>
    <x v="7"/>
    <m/>
    <m/>
    <m/>
    <m/>
    <m/>
    <x v="8"/>
    <m/>
    <m/>
  </r>
  <r>
    <x v="8"/>
    <x v="7"/>
    <m/>
    <m/>
    <m/>
    <m/>
    <m/>
    <x v="8"/>
    <m/>
    <m/>
  </r>
  <r>
    <x v="8"/>
    <x v="7"/>
    <m/>
    <m/>
    <m/>
    <m/>
    <m/>
    <x v="8"/>
    <m/>
    <m/>
  </r>
  <r>
    <x v="8"/>
    <x v="7"/>
    <m/>
    <m/>
    <m/>
    <m/>
    <m/>
    <x v="8"/>
    <m/>
    <m/>
  </r>
  <r>
    <x v="8"/>
    <x v="7"/>
    <m/>
    <m/>
    <m/>
    <m/>
    <m/>
    <x v="8"/>
    <m/>
    <m/>
  </r>
  <r>
    <x v="8"/>
    <x v="7"/>
    <m/>
    <m/>
    <m/>
    <m/>
    <m/>
    <x v="8"/>
    <m/>
    <m/>
  </r>
  <r>
    <x v="8"/>
    <x v="7"/>
    <m/>
    <m/>
    <m/>
    <m/>
    <m/>
    <x v="8"/>
    <m/>
    <m/>
  </r>
  <r>
    <x v="8"/>
    <x v="7"/>
    <m/>
    <m/>
    <m/>
    <m/>
    <m/>
    <x v="8"/>
    <m/>
    <m/>
  </r>
  <r>
    <x v="8"/>
    <x v="7"/>
    <m/>
    <m/>
    <m/>
    <m/>
    <m/>
    <x v="8"/>
    <m/>
    <m/>
  </r>
  <r>
    <x v="8"/>
    <x v="7"/>
    <m/>
    <m/>
    <m/>
    <m/>
    <m/>
    <x v="8"/>
    <m/>
    <m/>
  </r>
  <r>
    <x v="8"/>
    <x v="7"/>
    <m/>
    <m/>
    <m/>
    <m/>
    <m/>
    <x v="8"/>
    <m/>
    <m/>
  </r>
  <r>
    <x v="8"/>
    <x v="7"/>
    <m/>
    <m/>
    <m/>
    <m/>
    <m/>
    <x v="8"/>
    <m/>
    <m/>
  </r>
  <r>
    <x v="8"/>
    <x v="7"/>
    <m/>
    <m/>
    <m/>
    <m/>
    <m/>
    <x v="8"/>
    <m/>
    <m/>
  </r>
  <r>
    <x v="8"/>
    <x v="7"/>
    <m/>
    <m/>
    <m/>
    <m/>
    <m/>
    <x v="8"/>
    <m/>
    <m/>
  </r>
  <r>
    <x v="8"/>
    <x v="7"/>
    <m/>
    <m/>
    <m/>
    <m/>
    <m/>
    <x v="8"/>
    <m/>
    <m/>
  </r>
  <r>
    <x v="8"/>
    <x v="7"/>
    <m/>
    <m/>
    <m/>
    <m/>
    <m/>
    <x v="8"/>
    <m/>
    <m/>
  </r>
  <r>
    <x v="8"/>
    <x v="7"/>
    <m/>
    <m/>
    <m/>
    <m/>
    <m/>
    <x v="8"/>
    <m/>
    <m/>
  </r>
  <r>
    <x v="8"/>
    <x v="7"/>
    <m/>
    <m/>
    <m/>
    <m/>
    <m/>
    <x v="8"/>
    <m/>
    <m/>
  </r>
  <r>
    <x v="8"/>
    <x v="7"/>
    <m/>
    <m/>
    <m/>
    <m/>
    <m/>
    <x v="8"/>
    <m/>
    <m/>
  </r>
  <r>
    <x v="8"/>
    <x v="7"/>
    <m/>
    <m/>
    <m/>
    <m/>
    <m/>
    <x v="8"/>
    <m/>
    <m/>
  </r>
  <r>
    <x v="8"/>
    <x v="7"/>
    <m/>
    <m/>
    <m/>
    <m/>
    <m/>
    <x v="8"/>
    <m/>
    <m/>
  </r>
  <r>
    <x v="8"/>
    <x v="7"/>
    <m/>
    <m/>
    <m/>
    <m/>
    <m/>
    <x v="8"/>
    <m/>
    <m/>
  </r>
  <r>
    <x v="8"/>
    <x v="7"/>
    <m/>
    <m/>
    <m/>
    <m/>
    <m/>
    <x v="8"/>
    <m/>
    <m/>
  </r>
  <r>
    <x v="8"/>
    <x v="7"/>
    <m/>
    <m/>
    <m/>
    <m/>
    <m/>
    <x v="8"/>
    <m/>
    <m/>
  </r>
  <r>
    <x v="8"/>
    <x v="7"/>
    <m/>
    <m/>
    <m/>
    <m/>
    <m/>
    <x v="8"/>
    <m/>
    <m/>
  </r>
  <r>
    <x v="8"/>
    <x v="7"/>
    <m/>
    <m/>
    <m/>
    <m/>
    <m/>
    <x v="8"/>
    <m/>
    <m/>
  </r>
  <r>
    <x v="8"/>
    <x v="7"/>
    <m/>
    <m/>
    <m/>
    <m/>
    <m/>
    <x v="8"/>
    <m/>
    <m/>
  </r>
  <r>
    <x v="8"/>
    <x v="7"/>
    <m/>
    <m/>
    <m/>
    <m/>
    <m/>
    <x v="8"/>
    <m/>
    <m/>
  </r>
  <r>
    <x v="8"/>
    <x v="7"/>
    <m/>
    <m/>
    <m/>
    <m/>
    <m/>
    <x v="8"/>
    <m/>
    <m/>
  </r>
  <r>
    <x v="8"/>
    <x v="7"/>
    <m/>
    <m/>
    <m/>
    <m/>
    <m/>
    <x v="8"/>
    <m/>
    <m/>
  </r>
  <r>
    <x v="8"/>
    <x v="7"/>
    <m/>
    <m/>
    <m/>
    <m/>
    <m/>
    <x v="8"/>
    <m/>
    <m/>
  </r>
  <r>
    <x v="8"/>
    <x v="7"/>
    <m/>
    <m/>
    <m/>
    <m/>
    <m/>
    <x v="8"/>
    <m/>
    <m/>
  </r>
  <r>
    <x v="8"/>
    <x v="7"/>
    <m/>
    <m/>
    <m/>
    <m/>
    <m/>
    <x v="8"/>
    <m/>
    <m/>
  </r>
  <r>
    <x v="8"/>
    <x v="7"/>
    <m/>
    <m/>
    <m/>
    <m/>
    <m/>
    <x v="8"/>
    <m/>
    <m/>
  </r>
  <r>
    <x v="8"/>
    <x v="7"/>
    <m/>
    <m/>
    <m/>
    <m/>
    <m/>
    <x v="8"/>
    <m/>
    <m/>
  </r>
  <r>
    <x v="8"/>
    <x v="7"/>
    <m/>
    <m/>
    <m/>
    <m/>
    <m/>
    <x v="8"/>
    <m/>
    <m/>
  </r>
  <r>
    <x v="8"/>
    <x v="7"/>
    <m/>
    <m/>
    <m/>
    <m/>
    <m/>
    <x v="8"/>
    <m/>
    <m/>
  </r>
  <r>
    <x v="8"/>
    <x v="7"/>
    <m/>
    <m/>
    <m/>
    <m/>
    <m/>
    <x v="8"/>
    <m/>
    <m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PivotTable1" cacheId="10" applyNumberFormats="0" applyBorderFormats="0" applyFontFormats="0" applyPatternFormats="0" applyAlignmentFormats="0" applyWidthHeightFormats="1" dataCaption="Werte" updatedVersion="5" minRefreshableVersion="3" useAutoFormatting="1" itemPrintTitles="1" createdVersion="5" indent="0" outline="1" outlineData="1" multipleFieldFilters="0" chartFormat="1">
  <location ref="A1:J51" firstHeaderRow="1" firstDataRow="2" firstDataCol="1"/>
  <pivotFields count="10">
    <pivotField axis="axisRow" showAll="0" sortType="ascending">
      <items count="75">
        <item m="1" x="46"/>
        <item m="1" x="38"/>
        <item m="1" x="65"/>
        <item m="1" x="31"/>
        <item m="1" x="20"/>
        <item m="1" x="40"/>
        <item m="1" x="61"/>
        <item m="1" x="43"/>
        <item m="1" x="52"/>
        <item m="1" x="12"/>
        <item m="1" x="59"/>
        <item m="1" x="15"/>
        <item m="1" x="69"/>
        <item m="1" x="51"/>
        <item m="1" x="66"/>
        <item m="1" x="21"/>
        <item m="1" x="14"/>
        <item m="1" x="19"/>
        <item m="1" x="23"/>
        <item m="1" x="25"/>
        <item m="1" x="32"/>
        <item m="1" x="45"/>
        <item m="1" x="50"/>
        <item m="1" x="55"/>
        <item m="1" x="34"/>
        <item m="1" x="22"/>
        <item m="1" x="72"/>
        <item m="1" x="28"/>
        <item m="1" x="58"/>
        <item m="1" x="62"/>
        <item m="1" x="9"/>
        <item m="1" x="70"/>
        <item m="1" x="53"/>
        <item m="1" x="13"/>
        <item m="1" x="18"/>
        <item m="1" x="29"/>
        <item m="1" x="42"/>
        <item m="1" x="41"/>
        <item m="1" x="33"/>
        <item m="1" x="71"/>
        <item m="1" x="54"/>
        <item m="1" x="44"/>
        <item m="1" x="37"/>
        <item m="1" x="30"/>
        <item m="1" x="16"/>
        <item m="1" x="10"/>
        <item m="1" x="63"/>
        <item m="1" x="26"/>
        <item m="1" x="11"/>
        <item m="1" x="56"/>
        <item m="1" x="17"/>
        <item m="1" x="24"/>
        <item m="1" x="48"/>
        <item m="1" x="39"/>
        <item m="1" x="35"/>
        <item m="1" x="36"/>
        <item m="1" x="67"/>
        <item m="1" x="49"/>
        <item m="1" x="60"/>
        <item m="1" x="64"/>
        <item m="1" x="68"/>
        <item m="1" x="73"/>
        <item m="1" x="57"/>
        <item m="1" x="27"/>
        <item m="1" x="47"/>
        <item x="0"/>
        <item x="1"/>
        <item x="2"/>
        <item x="3"/>
        <item x="4"/>
        <item x="5"/>
        <item x="6"/>
        <item x="7"/>
        <item x="8"/>
        <item t="default"/>
      </items>
    </pivotField>
    <pivotField axis="axisRow" numFmtId="14" showAll="0">
      <items count="9">
        <item x="0"/>
        <item x="1"/>
        <item x="2"/>
        <item x="3"/>
        <item x="4"/>
        <item x="5"/>
        <item x="6"/>
        <item x="7"/>
        <item t="default"/>
      </items>
    </pivotField>
    <pivotField numFmtId="21" showAll="0"/>
    <pivotField showAll="0"/>
    <pivotField dataField="1" showAll="0"/>
    <pivotField showAll="0"/>
    <pivotField showAll="0"/>
    <pivotField axis="axisCol" showAll="0">
      <items count="11">
        <item x="3"/>
        <item x="1"/>
        <item x="7"/>
        <item x="6"/>
        <item x="2"/>
        <item x="0"/>
        <item x="5"/>
        <item x="4"/>
        <item m="1" x="9"/>
        <item h="1" x="8"/>
        <item t="default"/>
      </items>
    </pivotField>
    <pivotField showAll="0"/>
    <pivotField showAll="0"/>
  </pivotFields>
  <rowFields count="2">
    <field x="0"/>
    <field x="1"/>
  </rowFields>
  <rowItems count="49">
    <i>
      <x v="65"/>
    </i>
    <i r="1">
      <x/>
    </i>
    <i r="1">
      <x v="1"/>
    </i>
    <i r="1">
      <x v="2"/>
    </i>
    <i r="1">
      <x v="3"/>
    </i>
    <i r="1">
      <x v="4"/>
    </i>
    <i r="1">
      <x v="5"/>
    </i>
    <i r="1">
      <x v="6"/>
    </i>
    <i>
      <x v="66"/>
    </i>
    <i r="1">
      <x/>
    </i>
    <i r="1">
      <x v="1"/>
    </i>
    <i r="1">
      <x v="2"/>
    </i>
    <i>
      <x v="67"/>
    </i>
    <i r="1">
      <x v="2"/>
    </i>
    <i r="1">
      <x v="3"/>
    </i>
    <i>
      <x v="68"/>
    </i>
    <i r="1">
      <x v="4"/>
    </i>
    <i r="1">
      <x v="5"/>
    </i>
    <i r="1">
      <x v="6"/>
    </i>
    <i>
      <x v="69"/>
    </i>
    <i r="1">
      <x/>
    </i>
    <i r="1">
      <x v="1"/>
    </i>
    <i r="1">
      <x v="2"/>
    </i>
    <i r="1">
      <x v="3"/>
    </i>
    <i r="1">
      <x v="4"/>
    </i>
    <i r="1">
      <x v="5"/>
    </i>
    <i r="1">
      <x v="6"/>
    </i>
    <i>
      <x v="70"/>
    </i>
    <i r="1">
      <x/>
    </i>
    <i r="1">
      <x v="1"/>
    </i>
    <i r="1">
      <x v="2"/>
    </i>
    <i r="1">
      <x v="3"/>
    </i>
    <i r="1">
      <x v="4"/>
    </i>
    <i r="1">
      <x v="5"/>
    </i>
    <i r="1">
      <x v="6"/>
    </i>
    <i>
      <x v="71"/>
    </i>
    <i r="1">
      <x/>
    </i>
    <i r="1">
      <x v="1"/>
    </i>
    <i r="1">
      <x v="2"/>
    </i>
    <i r="1">
      <x v="4"/>
    </i>
    <i r="1">
      <x v="5"/>
    </i>
    <i>
      <x v="72"/>
    </i>
    <i r="1">
      <x/>
    </i>
    <i r="1">
      <x v="1"/>
    </i>
    <i r="1">
      <x v="2"/>
    </i>
    <i r="1">
      <x v="3"/>
    </i>
    <i r="1">
      <x v="5"/>
    </i>
    <i r="1">
      <x v="6"/>
    </i>
    <i t="grand">
      <x/>
    </i>
  </rowItems>
  <colFields count="1">
    <field x="7"/>
  </colFields>
  <colItems count="9">
    <i>
      <x/>
    </i>
    <i>
      <x v="1"/>
    </i>
    <i>
      <x v="2"/>
    </i>
    <i>
      <x v="3"/>
    </i>
    <i>
      <x v="4"/>
    </i>
    <i>
      <x v="5"/>
    </i>
    <i>
      <x v="6"/>
    </i>
    <i>
      <x v="7"/>
    </i>
    <i t="grand">
      <x/>
    </i>
  </colItems>
  <dataFields count="1">
    <dataField name="Summe von  Menge" fld="4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51"/>
  <sheetViews>
    <sheetView workbookViewId="0">
      <selection activeCell="C18" sqref="C18"/>
    </sheetView>
  </sheetViews>
  <sheetFormatPr baseColWidth="10" defaultRowHeight="14.4" x14ac:dyDescent="0.3"/>
  <sheetData>
    <row r="1" spans="1:12" x14ac:dyDescent="0.3">
      <c r="A1" t="s">
        <v>0</v>
      </c>
    </row>
    <row r="3" spans="1:12" x14ac:dyDescent="0.3">
      <c r="A3" s="1">
        <v>42990</v>
      </c>
    </row>
    <row r="5" spans="1:12" x14ac:dyDescent="0.3">
      <c r="A5" t="s">
        <v>1</v>
      </c>
    </row>
    <row r="7" spans="1:12" x14ac:dyDescent="0.3">
      <c r="C7" t="s">
        <v>2</v>
      </c>
      <c r="D7" t="s">
        <v>3</v>
      </c>
      <c r="E7" t="s">
        <v>4</v>
      </c>
      <c r="F7" t="s">
        <v>5</v>
      </c>
      <c r="G7" t="s">
        <v>6</v>
      </c>
      <c r="H7" t="s">
        <v>7</v>
      </c>
      <c r="I7" t="s">
        <v>8</v>
      </c>
      <c r="J7" t="s">
        <v>9</v>
      </c>
      <c r="K7" t="s">
        <v>10</v>
      </c>
      <c r="L7" t="s">
        <v>11</v>
      </c>
    </row>
    <row r="8" spans="1:12" x14ac:dyDescent="0.3">
      <c r="C8" t="s">
        <v>47</v>
      </c>
      <c r="D8" s="1">
        <v>42982</v>
      </c>
      <c r="E8" s="2">
        <v>0.59734953703703708</v>
      </c>
      <c r="F8" t="s">
        <v>39</v>
      </c>
      <c r="G8">
        <v>2</v>
      </c>
      <c r="H8" t="s">
        <v>12</v>
      </c>
      <c r="I8" t="s">
        <v>24</v>
      </c>
      <c r="J8" t="s">
        <v>13</v>
      </c>
      <c r="K8" t="s">
        <v>25</v>
      </c>
      <c r="L8">
        <v>1</v>
      </c>
    </row>
    <row r="9" spans="1:12" x14ac:dyDescent="0.3">
      <c r="C9" t="s">
        <v>47</v>
      </c>
      <c r="D9" s="1">
        <v>42983</v>
      </c>
      <c r="E9" s="2">
        <v>0.26120370370370372</v>
      </c>
      <c r="F9" t="s">
        <v>39</v>
      </c>
      <c r="G9">
        <v>2</v>
      </c>
      <c r="H9" t="s">
        <v>12</v>
      </c>
      <c r="I9" t="s">
        <v>24</v>
      </c>
      <c r="J9" t="s">
        <v>14</v>
      </c>
      <c r="K9" t="s">
        <v>26</v>
      </c>
      <c r="L9">
        <v>2</v>
      </c>
    </row>
    <row r="10" spans="1:12" x14ac:dyDescent="0.3">
      <c r="C10" t="s">
        <v>47</v>
      </c>
      <c r="D10" s="1">
        <v>42984</v>
      </c>
      <c r="E10" s="2">
        <v>0.25371527777777775</v>
      </c>
      <c r="F10" t="s">
        <v>39</v>
      </c>
      <c r="G10">
        <v>1</v>
      </c>
      <c r="H10" t="s">
        <v>12</v>
      </c>
      <c r="I10" t="s">
        <v>24</v>
      </c>
      <c r="J10" t="s">
        <v>13</v>
      </c>
      <c r="K10" t="s">
        <v>27</v>
      </c>
      <c r="L10">
        <v>3</v>
      </c>
    </row>
    <row r="11" spans="1:12" x14ac:dyDescent="0.3">
      <c r="C11" t="s">
        <v>47</v>
      </c>
      <c r="D11" s="1">
        <v>42985</v>
      </c>
      <c r="E11" s="2">
        <v>0.58850694444444451</v>
      </c>
      <c r="F11" t="s">
        <v>39</v>
      </c>
      <c r="G11">
        <v>1</v>
      </c>
      <c r="H11" t="s">
        <v>12</v>
      </c>
      <c r="I11" t="s">
        <v>24</v>
      </c>
      <c r="J11" t="s">
        <v>15</v>
      </c>
      <c r="K11" t="s">
        <v>28</v>
      </c>
      <c r="L11">
        <v>4</v>
      </c>
    </row>
    <row r="12" spans="1:12" x14ac:dyDescent="0.3">
      <c r="C12" t="s">
        <v>47</v>
      </c>
      <c r="D12" s="1">
        <v>42986</v>
      </c>
      <c r="E12" s="2">
        <v>0.59430555555555553</v>
      </c>
      <c r="F12" t="s">
        <v>39</v>
      </c>
      <c r="G12">
        <v>1</v>
      </c>
      <c r="H12" t="s">
        <v>12</v>
      </c>
      <c r="I12" t="s">
        <v>24</v>
      </c>
      <c r="J12" t="s">
        <v>16</v>
      </c>
      <c r="K12" t="s">
        <v>29</v>
      </c>
      <c r="L12">
        <v>5</v>
      </c>
    </row>
    <row r="13" spans="1:12" x14ac:dyDescent="0.3">
      <c r="C13" t="s">
        <v>47</v>
      </c>
      <c r="D13" s="1">
        <v>42986</v>
      </c>
      <c r="E13" s="2">
        <v>0.59444444444444444</v>
      </c>
      <c r="F13" t="s">
        <v>39</v>
      </c>
      <c r="G13">
        <v>7</v>
      </c>
      <c r="H13" t="s">
        <v>12</v>
      </c>
      <c r="I13" t="s">
        <v>24</v>
      </c>
      <c r="J13" t="s">
        <v>17</v>
      </c>
      <c r="K13" t="s">
        <v>30</v>
      </c>
      <c r="L13">
        <v>6</v>
      </c>
    </row>
    <row r="14" spans="1:12" x14ac:dyDescent="0.3">
      <c r="C14" t="s">
        <v>47</v>
      </c>
      <c r="D14" s="1">
        <v>42987</v>
      </c>
      <c r="E14" s="2">
        <v>0.59467592592592589</v>
      </c>
      <c r="F14" t="s">
        <v>39</v>
      </c>
      <c r="G14">
        <v>4</v>
      </c>
      <c r="H14" t="s">
        <v>12</v>
      </c>
      <c r="I14" t="s">
        <v>24</v>
      </c>
      <c r="J14" t="s">
        <v>15</v>
      </c>
      <c r="K14" t="s">
        <v>31</v>
      </c>
      <c r="L14">
        <v>7</v>
      </c>
    </row>
    <row r="15" spans="1:12" x14ac:dyDescent="0.3">
      <c r="C15" t="s">
        <v>47</v>
      </c>
      <c r="D15" s="1">
        <v>42987</v>
      </c>
      <c r="E15" s="2">
        <v>0.59484953703703702</v>
      </c>
      <c r="F15" t="s">
        <v>39</v>
      </c>
      <c r="G15">
        <v>9</v>
      </c>
      <c r="H15" t="s">
        <v>12</v>
      </c>
      <c r="I15" t="s">
        <v>24</v>
      </c>
      <c r="J15" t="s">
        <v>13</v>
      </c>
      <c r="K15" t="s">
        <v>32</v>
      </c>
      <c r="L15">
        <v>8</v>
      </c>
    </row>
    <row r="16" spans="1:12" x14ac:dyDescent="0.3">
      <c r="C16" t="s">
        <v>47</v>
      </c>
      <c r="D16" s="1">
        <v>42988</v>
      </c>
      <c r="E16" s="2">
        <v>0.59089120370370374</v>
      </c>
      <c r="F16" t="s">
        <v>39</v>
      </c>
      <c r="G16">
        <v>1</v>
      </c>
      <c r="H16" t="s">
        <v>12</v>
      </c>
      <c r="I16" t="s">
        <v>24</v>
      </c>
      <c r="J16" t="s">
        <v>13</v>
      </c>
      <c r="K16" t="s">
        <v>33</v>
      </c>
      <c r="L16">
        <v>9</v>
      </c>
    </row>
    <row r="17" spans="3:12" x14ac:dyDescent="0.3">
      <c r="C17" t="s">
        <v>47</v>
      </c>
      <c r="D17" s="1">
        <v>42982</v>
      </c>
      <c r="E17" s="2">
        <v>0.59717592592592594</v>
      </c>
      <c r="F17" t="s">
        <v>39</v>
      </c>
      <c r="G17">
        <v>2</v>
      </c>
      <c r="H17" t="s">
        <v>12</v>
      </c>
      <c r="I17" t="s">
        <v>24</v>
      </c>
      <c r="J17" t="s">
        <v>13</v>
      </c>
      <c r="K17" t="s">
        <v>34</v>
      </c>
      <c r="L17">
        <v>10</v>
      </c>
    </row>
    <row r="18" spans="3:12" x14ac:dyDescent="0.3">
      <c r="C18" t="s">
        <v>47</v>
      </c>
      <c r="D18" s="1">
        <v>42982</v>
      </c>
      <c r="E18" s="2">
        <v>0.9243865740740741</v>
      </c>
      <c r="F18" t="s">
        <v>39</v>
      </c>
      <c r="G18">
        <v>1</v>
      </c>
      <c r="H18" t="s">
        <v>12</v>
      </c>
      <c r="I18" t="s">
        <v>24</v>
      </c>
      <c r="J18" t="s">
        <v>13</v>
      </c>
      <c r="K18" t="s">
        <v>35</v>
      </c>
      <c r="L18">
        <v>11</v>
      </c>
    </row>
    <row r="19" spans="3:12" x14ac:dyDescent="0.3">
      <c r="C19" t="s">
        <v>47</v>
      </c>
      <c r="D19" s="1">
        <v>42986</v>
      </c>
      <c r="E19" s="2">
        <v>0.59474537037037034</v>
      </c>
      <c r="F19" t="s">
        <v>39</v>
      </c>
      <c r="G19">
        <v>1</v>
      </c>
      <c r="H19" t="s">
        <v>12</v>
      </c>
      <c r="I19" t="s">
        <v>24</v>
      </c>
      <c r="J19" t="s">
        <v>16</v>
      </c>
      <c r="K19" t="s">
        <v>36</v>
      </c>
      <c r="L19">
        <v>12</v>
      </c>
    </row>
    <row r="20" spans="3:12" x14ac:dyDescent="0.3">
      <c r="C20" t="s">
        <v>47</v>
      </c>
      <c r="D20" s="1">
        <v>42987</v>
      </c>
      <c r="E20" s="2">
        <v>0.59417824074074077</v>
      </c>
      <c r="F20" t="s">
        <v>39</v>
      </c>
      <c r="G20">
        <v>2</v>
      </c>
      <c r="H20" t="s">
        <v>12</v>
      </c>
      <c r="I20" t="s">
        <v>24</v>
      </c>
      <c r="J20" t="s">
        <v>15</v>
      </c>
      <c r="K20" t="s">
        <v>37</v>
      </c>
      <c r="L20">
        <v>13</v>
      </c>
    </row>
    <row r="21" spans="3:12" x14ac:dyDescent="0.3">
      <c r="C21" t="s">
        <v>47</v>
      </c>
      <c r="D21" s="1">
        <v>42987</v>
      </c>
      <c r="E21" s="2">
        <v>0.59436342592592595</v>
      </c>
      <c r="F21" t="s">
        <v>39</v>
      </c>
      <c r="G21">
        <v>9</v>
      </c>
      <c r="H21" t="s">
        <v>12</v>
      </c>
      <c r="I21" t="s">
        <v>24</v>
      </c>
      <c r="J21" t="s">
        <v>13</v>
      </c>
      <c r="K21" t="s">
        <v>38</v>
      </c>
      <c r="L21">
        <v>14</v>
      </c>
    </row>
    <row r="22" spans="3:12" x14ac:dyDescent="0.3">
      <c r="C22" t="s">
        <v>47</v>
      </c>
      <c r="D22" s="1">
        <v>42982</v>
      </c>
      <c r="E22" s="2">
        <v>0.25540509259259259</v>
      </c>
      <c r="F22" t="s">
        <v>39</v>
      </c>
      <c r="G22">
        <v>29</v>
      </c>
      <c r="H22" t="s">
        <v>12</v>
      </c>
      <c r="I22" t="s">
        <v>24</v>
      </c>
      <c r="J22" t="s">
        <v>14</v>
      </c>
      <c r="K22" t="s">
        <v>25</v>
      </c>
      <c r="L22">
        <v>15</v>
      </c>
    </row>
    <row r="23" spans="3:12" x14ac:dyDescent="0.3">
      <c r="C23" t="s">
        <v>47</v>
      </c>
      <c r="D23" s="1">
        <v>42982</v>
      </c>
      <c r="E23" s="2">
        <v>0.25605324074074071</v>
      </c>
      <c r="F23" t="s">
        <v>39</v>
      </c>
      <c r="G23">
        <v>2</v>
      </c>
      <c r="H23" t="s">
        <v>12</v>
      </c>
      <c r="I23" t="s">
        <v>24</v>
      </c>
      <c r="J23" t="s">
        <v>15</v>
      </c>
      <c r="K23" t="s">
        <v>26</v>
      </c>
      <c r="L23">
        <v>16</v>
      </c>
    </row>
    <row r="24" spans="3:12" x14ac:dyDescent="0.3">
      <c r="C24" t="s">
        <v>47</v>
      </c>
      <c r="D24" s="1">
        <v>42982</v>
      </c>
      <c r="E24" s="2">
        <v>0.25631944444444443</v>
      </c>
      <c r="F24" t="s">
        <v>39</v>
      </c>
      <c r="G24">
        <v>2</v>
      </c>
      <c r="H24" t="s">
        <v>12</v>
      </c>
      <c r="I24" t="s">
        <v>24</v>
      </c>
      <c r="J24" t="s">
        <v>13</v>
      </c>
      <c r="K24" t="s">
        <v>27</v>
      </c>
      <c r="L24">
        <v>17</v>
      </c>
    </row>
    <row r="25" spans="3:12" x14ac:dyDescent="0.3">
      <c r="C25" t="s">
        <v>47</v>
      </c>
      <c r="D25" s="1">
        <v>42982</v>
      </c>
      <c r="E25" s="2">
        <v>0.26628472222222221</v>
      </c>
      <c r="F25" t="s">
        <v>39</v>
      </c>
      <c r="G25">
        <v>22</v>
      </c>
      <c r="H25" t="s">
        <v>12</v>
      </c>
      <c r="I25" t="s">
        <v>24</v>
      </c>
      <c r="J25" t="s">
        <v>18</v>
      </c>
      <c r="K25" t="s">
        <v>28</v>
      </c>
      <c r="L25">
        <v>18</v>
      </c>
    </row>
    <row r="26" spans="3:12" x14ac:dyDescent="0.3">
      <c r="C26" t="s">
        <v>48</v>
      </c>
      <c r="D26" s="1">
        <v>42982</v>
      </c>
      <c r="E26" s="2">
        <v>0.92896990740740737</v>
      </c>
      <c r="F26" t="s">
        <v>40</v>
      </c>
      <c r="G26">
        <v>4</v>
      </c>
      <c r="H26" t="s">
        <v>12</v>
      </c>
      <c r="I26" t="s">
        <v>24</v>
      </c>
      <c r="J26" t="s">
        <v>17</v>
      </c>
      <c r="K26" t="s">
        <v>29</v>
      </c>
      <c r="L26">
        <v>19</v>
      </c>
    </row>
    <row r="27" spans="3:12" x14ac:dyDescent="0.3">
      <c r="C27" t="s">
        <v>48</v>
      </c>
      <c r="D27" s="1">
        <v>42983</v>
      </c>
      <c r="E27" s="2">
        <v>0.25782407407407409</v>
      </c>
      <c r="F27" t="s">
        <v>40</v>
      </c>
      <c r="G27">
        <v>2</v>
      </c>
      <c r="H27" t="s">
        <v>12</v>
      </c>
      <c r="I27" t="s">
        <v>24</v>
      </c>
      <c r="J27" t="s">
        <v>13</v>
      </c>
      <c r="K27" t="s">
        <v>30</v>
      </c>
      <c r="L27">
        <v>20</v>
      </c>
    </row>
    <row r="28" spans="3:12" x14ac:dyDescent="0.3">
      <c r="C28" t="s">
        <v>48</v>
      </c>
      <c r="D28" s="1">
        <v>42983</v>
      </c>
      <c r="E28" s="2">
        <v>0.26152777777777775</v>
      </c>
      <c r="F28" t="s">
        <v>40</v>
      </c>
      <c r="G28">
        <v>2</v>
      </c>
      <c r="H28" t="s">
        <v>12</v>
      </c>
      <c r="I28" t="s">
        <v>24</v>
      </c>
      <c r="J28" t="s">
        <v>19</v>
      </c>
      <c r="K28" t="s">
        <v>31</v>
      </c>
      <c r="L28">
        <v>21</v>
      </c>
    </row>
    <row r="29" spans="3:12" x14ac:dyDescent="0.3">
      <c r="C29" t="s">
        <v>48</v>
      </c>
      <c r="D29" s="1">
        <v>42983</v>
      </c>
      <c r="E29" s="2">
        <v>0.41768518518518521</v>
      </c>
      <c r="F29" t="s">
        <v>40</v>
      </c>
      <c r="G29">
        <v>64</v>
      </c>
      <c r="H29" t="s">
        <v>12</v>
      </c>
      <c r="I29" t="s">
        <v>24</v>
      </c>
      <c r="J29" t="s">
        <v>16</v>
      </c>
      <c r="K29" t="s">
        <v>32</v>
      </c>
      <c r="L29">
        <v>22</v>
      </c>
    </row>
    <row r="30" spans="3:12" x14ac:dyDescent="0.3">
      <c r="C30" t="s">
        <v>48</v>
      </c>
      <c r="D30" s="1">
        <v>42983</v>
      </c>
      <c r="E30" s="2">
        <v>0.41797453703703707</v>
      </c>
      <c r="F30" t="s">
        <v>40</v>
      </c>
      <c r="G30">
        <v>13</v>
      </c>
      <c r="H30" t="s">
        <v>12</v>
      </c>
      <c r="I30" t="s">
        <v>24</v>
      </c>
      <c r="J30" t="s">
        <v>16</v>
      </c>
      <c r="K30" t="s">
        <v>33</v>
      </c>
      <c r="L30">
        <v>23</v>
      </c>
    </row>
    <row r="31" spans="3:12" x14ac:dyDescent="0.3">
      <c r="C31" t="s">
        <v>48</v>
      </c>
      <c r="D31" s="1">
        <v>42983</v>
      </c>
      <c r="E31" s="2">
        <v>0.41822916666666665</v>
      </c>
      <c r="F31" t="s">
        <v>40</v>
      </c>
      <c r="G31">
        <v>30</v>
      </c>
      <c r="H31" t="s">
        <v>12</v>
      </c>
      <c r="I31" t="s">
        <v>24</v>
      </c>
      <c r="J31" t="s">
        <v>16</v>
      </c>
      <c r="K31" t="s">
        <v>34</v>
      </c>
      <c r="L31">
        <v>24</v>
      </c>
    </row>
    <row r="32" spans="3:12" x14ac:dyDescent="0.3">
      <c r="C32" t="s">
        <v>48</v>
      </c>
      <c r="D32" s="1">
        <v>42983</v>
      </c>
      <c r="E32" s="2">
        <v>0.41851851851851851</v>
      </c>
      <c r="F32" t="s">
        <v>40</v>
      </c>
      <c r="G32">
        <v>92</v>
      </c>
      <c r="H32" t="s">
        <v>12</v>
      </c>
      <c r="I32" t="s">
        <v>24</v>
      </c>
      <c r="J32" t="s">
        <v>16</v>
      </c>
      <c r="K32" t="s">
        <v>35</v>
      </c>
      <c r="L32">
        <v>25</v>
      </c>
    </row>
    <row r="33" spans="3:12" x14ac:dyDescent="0.3">
      <c r="C33" t="s">
        <v>48</v>
      </c>
      <c r="D33" s="1">
        <v>42983</v>
      </c>
      <c r="E33" s="2">
        <v>0.5882060185185185</v>
      </c>
      <c r="F33" t="s">
        <v>40</v>
      </c>
      <c r="G33">
        <v>4</v>
      </c>
      <c r="H33" t="s">
        <v>12</v>
      </c>
      <c r="I33" t="s">
        <v>24</v>
      </c>
      <c r="J33" t="s">
        <v>17</v>
      </c>
      <c r="K33" t="s">
        <v>36</v>
      </c>
      <c r="L33">
        <v>26</v>
      </c>
    </row>
    <row r="34" spans="3:12" x14ac:dyDescent="0.3">
      <c r="C34" t="s">
        <v>48</v>
      </c>
      <c r="D34" s="1">
        <v>42983</v>
      </c>
      <c r="E34" s="2">
        <v>0.92927083333333327</v>
      </c>
      <c r="F34" t="s">
        <v>40</v>
      </c>
      <c r="G34">
        <v>2</v>
      </c>
      <c r="H34" t="s">
        <v>12</v>
      </c>
      <c r="I34" t="s">
        <v>24</v>
      </c>
      <c r="J34" t="s">
        <v>19</v>
      </c>
      <c r="K34" t="s">
        <v>37</v>
      </c>
      <c r="L34">
        <v>27</v>
      </c>
    </row>
    <row r="35" spans="3:12" x14ac:dyDescent="0.3">
      <c r="C35" t="s">
        <v>48</v>
      </c>
      <c r="D35" s="1">
        <v>42984</v>
      </c>
      <c r="E35" s="2">
        <v>0.25777777777777777</v>
      </c>
      <c r="F35" t="s">
        <v>40</v>
      </c>
      <c r="G35">
        <v>2</v>
      </c>
      <c r="H35" t="s">
        <v>12</v>
      </c>
      <c r="I35" t="s">
        <v>24</v>
      </c>
      <c r="J35" t="s">
        <v>19</v>
      </c>
      <c r="K35" t="s">
        <v>38</v>
      </c>
      <c r="L35">
        <v>28</v>
      </c>
    </row>
    <row r="36" spans="3:12" x14ac:dyDescent="0.3">
      <c r="C36" t="s">
        <v>48</v>
      </c>
      <c r="D36" s="1">
        <v>42984</v>
      </c>
      <c r="E36" s="2">
        <v>0.25810185185185186</v>
      </c>
      <c r="F36" t="s">
        <v>40</v>
      </c>
      <c r="G36">
        <v>2</v>
      </c>
      <c r="H36" t="s">
        <v>12</v>
      </c>
      <c r="I36" t="s">
        <v>24</v>
      </c>
      <c r="J36" t="s">
        <v>13</v>
      </c>
      <c r="K36" t="s">
        <v>25</v>
      </c>
      <c r="L36">
        <v>29</v>
      </c>
    </row>
    <row r="37" spans="3:12" x14ac:dyDescent="0.3">
      <c r="C37" t="s">
        <v>48</v>
      </c>
      <c r="D37" s="1">
        <v>42984</v>
      </c>
      <c r="E37" s="2">
        <v>0.59141203703703704</v>
      </c>
      <c r="F37" t="s">
        <v>40</v>
      </c>
      <c r="G37">
        <v>2</v>
      </c>
      <c r="H37" t="s">
        <v>12</v>
      </c>
      <c r="I37" t="s">
        <v>24</v>
      </c>
      <c r="J37" t="s">
        <v>19</v>
      </c>
      <c r="K37" t="s">
        <v>26</v>
      </c>
      <c r="L37">
        <v>30</v>
      </c>
    </row>
    <row r="38" spans="3:12" x14ac:dyDescent="0.3">
      <c r="C38" t="s">
        <v>48</v>
      </c>
      <c r="D38" s="1">
        <v>42984</v>
      </c>
      <c r="E38" s="2">
        <v>0.59167824074074071</v>
      </c>
      <c r="F38" t="s">
        <v>40</v>
      </c>
      <c r="G38">
        <v>2</v>
      </c>
      <c r="H38" t="s">
        <v>12</v>
      </c>
      <c r="I38" t="s">
        <v>24</v>
      </c>
      <c r="J38" t="s">
        <v>15</v>
      </c>
      <c r="K38" t="s">
        <v>27</v>
      </c>
      <c r="L38">
        <v>31</v>
      </c>
    </row>
    <row r="39" spans="3:12" x14ac:dyDescent="0.3">
      <c r="C39" t="s">
        <v>49</v>
      </c>
      <c r="D39" s="1">
        <v>42984</v>
      </c>
      <c r="E39" s="2">
        <v>0.59217592592592594</v>
      </c>
      <c r="F39" t="s">
        <v>41</v>
      </c>
      <c r="G39">
        <v>2</v>
      </c>
      <c r="H39" t="s">
        <v>12</v>
      </c>
      <c r="I39" t="s">
        <v>24</v>
      </c>
      <c r="J39" t="s">
        <v>16</v>
      </c>
      <c r="K39" t="s">
        <v>28</v>
      </c>
      <c r="L39">
        <v>32</v>
      </c>
    </row>
    <row r="40" spans="3:12" x14ac:dyDescent="0.3">
      <c r="C40" t="s">
        <v>49</v>
      </c>
      <c r="D40" s="1">
        <v>42984</v>
      </c>
      <c r="E40" s="2">
        <v>0.91934027777777771</v>
      </c>
      <c r="F40" t="s">
        <v>41</v>
      </c>
      <c r="G40">
        <v>6</v>
      </c>
      <c r="H40" t="s">
        <v>12</v>
      </c>
      <c r="I40" t="s">
        <v>24</v>
      </c>
      <c r="J40" t="s">
        <v>19</v>
      </c>
      <c r="K40" t="s">
        <v>29</v>
      </c>
      <c r="L40">
        <v>33</v>
      </c>
    </row>
    <row r="41" spans="3:12" x14ac:dyDescent="0.3">
      <c r="C41" t="s">
        <v>49</v>
      </c>
      <c r="D41" s="1">
        <v>42984</v>
      </c>
      <c r="E41" s="2">
        <v>0.9194675925925927</v>
      </c>
      <c r="F41" t="s">
        <v>41</v>
      </c>
      <c r="G41">
        <v>2</v>
      </c>
      <c r="H41" t="s">
        <v>12</v>
      </c>
      <c r="I41" t="s">
        <v>24</v>
      </c>
      <c r="J41" t="s">
        <v>13</v>
      </c>
      <c r="K41" t="s">
        <v>30</v>
      </c>
      <c r="L41">
        <v>34</v>
      </c>
    </row>
    <row r="42" spans="3:12" x14ac:dyDescent="0.3">
      <c r="C42" t="s">
        <v>49</v>
      </c>
      <c r="D42" s="1">
        <v>42985</v>
      </c>
      <c r="E42" s="2">
        <v>0.26099537037037041</v>
      </c>
      <c r="F42" t="s">
        <v>41</v>
      </c>
      <c r="G42">
        <v>2</v>
      </c>
      <c r="H42" t="s">
        <v>12</v>
      </c>
      <c r="I42" t="s">
        <v>24</v>
      </c>
      <c r="J42" t="s">
        <v>19</v>
      </c>
      <c r="K42" t="s">
        <v>31</v>
      </c>
      <c r="L42">
        <v>35</v>
      </c>
    </row>
    <row r="43" spans="3:12" x14ac:dyDescent="0.3">
      <c r="C43" t="s">
        <v>49</v>
      </c>
      <c r="D43" s="1">
        <v>42985</v>
      </c>
      <c r="E43" s="2">
        <v>0.26151620370370371</v>
      </c>
      <c r="F43" t="s">
        <v>41</v>
      </c>
      <c r="G43">
        <v>2</v>
      </c>
      <c r="H43" t="s">
        <v>12</v>
      </c>
      <c r="I43" t="s">
        <v>24</v>
      </c>
      <c r="J43" t="s">
        <v>17</v>
      </c>
      <c r="K43" t="s">
        <v>32</v>
      </c>
      <c r="L43">
        <v>36</v>
      </c>
    </row>
    <row r="44" spans="3:12" x14ac:dyDescent="0.3">
      <c r="C44" t="s">
        <v>49</v>
      </c>
      <c r="D44" s="1">
        <v>42985</v>
      </c>
      <c r="E44" s="2">
        <v>0.92444444444444451</v>
      </c>
      <c r="F44" t="s">
        <v>41</v>
      </c>
      <c r="G44">
        <v>2</v>
      </c>
      <c r="H44" t="s">
        <v>12</v>
      </c>
      <c r="I44" t="s">
        <v>24</v>
      </c>
      <c r="J44" t="s">
        <v>19</v>
      </c>
      <c r="K44" t="s">
        <v>33</v>
      </c>
      <c r="L44">
        <v>37</v>
      </c>
    </row>
    <row r="45" spans="3:12" x14ac:dyDescent="0.3">
      <c r="C45" t="s">
        <v>49</v>
      </c>
      <c r="D45" s="1">
        <v>42985</v>
      </c>
      <c r="E45" s="2">
        <v>0.92478009259259253</v>
      </c>
      <c r="F45" t="s">
        <v>41</v>
      </c>
      <c r="G45">
        <v>2</v>
      </c>
      <c r="H45" t="s">
        <v>12</v>
      </c>
      <c r="I45" t="s">
        <v>24</v>
      </c>
      <c r="J45" t="s">
        <v>16</v>
      </c>
      <c r="K45" t="s">
        <v>34</v>
      </c>
      <c r="L45">
        <v>38</v>
      </c>
    </row>
    <row r="46" spans="3:12" x14ac:dyDescent="0.3">
      <c r="C46" t="s">
        <v>49</v>
      </c>
      <c r="D46" s="1">
        <v>42985</v>
      </c>
      <c r="E46" s="2">
        <v>0.92513888888888884</v>
      </c>
      <c r="F46" t="s">
        <v>41</v>
      </c>
      <c r="G46">
        <v>2</v>
      </c>
      <c r="H46" t="s">
        <v>12</v>
      </c>
      <c r="I46" t="s">
        <v>24</v>
      </c>
      <c r="J46" t="s">
        <v>15</v>
      </c>
      <c r="K46" t="s">
        <v>35</v>
      </c>
      <c r="L46">
        <v>39</v>
      </c>
    </row>
    <row r="47" spans="3:12" x14ac:dyDescent="0.3">
      <c r="C47" t="s">
        <v>49</v>
      </c>
      <c r="D47" s="1">
        <v>42985</v>
      </c>
      <c r="E47" s="2">
        <v>0.92534722222222221</v>
      </c>
      <c r="F47" t="s">
        <v>41</v>
      </c>
      <c r="G47">
        <v>2</v>
      </c>
      <c r="H47" t="s">
        <v>12</v>
      </c>
      <c r="I47" t="s">
        <v>24</v>
      </c>
      <c r="J47" t="s">
        <v>17</v>
      </c>
      <c r="K47" t="s">
        <v>36</v>
      </c>
      <c r="L47">
        <v>40</v>
      </c>
    </row>
    <row r="48" spans="3:12" x14ac:dyDescent="0.3">
      <c r="C48" t="s">
        <v>50</v>
      </c>
      <c r="D48" s="1">
        <v>42986</v>
      </c>
      <c r="E48" s="2">
        <v>0.25829861111111113</v>
      </c>
      <c r="F48" t="s">
        <v>42</v>
      </c>
      <c r="G48">
        <v>7</v>
      </c>
      <c r="H48" t="s">
        <v>12</v>
      </c>
      <c r="I48" t="s">
        <v>24</v>
      </c>
      <c r="J48" t="s">
        <v>19</v>
      </c>
      <c r="K48" t="s">
        <v>37</v>
      </c>
      <c r="L48">
        <v>41</v>
      </c>
    </row>
    <row r="49" spans="3:12" x14ac:dyDescent="0.3">
      <c r="C49" t="s">
        <v>50</v>
      </c>
      <c r="D49" s="1">
        <v>42986</v>
      </c>
      <c r="E49" s="2">
        <v>0.2585763888888889</v>
      </c>
      <c r="F49" t="s">
        <v>42</v>
      </c>
      <c r="G49">
        <v>2</v>
      </c>
      <c r="H49" t="s">
        <v>12</v>
      </c>
      <c r="I49" t="s">
        <v>24</v>
      </c>
      <c r="J49" t="s">
        <v>13</v>
      </c>
      <c r="K49" t="s">
        <v>38</v>
      </c>
      <c r="L49">
        <v>42</v>
      </c>
    </row>
    <row r="50" spans="3:12" x14ac:dyDescent="0.3">
      <c r="C50" t="s">
        <v>50</v>
      </c>
      <c r="D50" s="1">
        <v>42986</v>
      </c>
      <c r="E50" s="2">
        <v>0.59817129629629628</v>
      </c>
      <c r="F50" t="s">
        <v>42</v>
      </c>
      <c r="G50">
        <v>4</v>
      </c>
      <c r="H50" t="s">
        <v>12</v>
      </c>
      <c r="I50" t="s">
        <v>24</v>
      </c>
      <c r="J50" t="s">
        <v>19</v>
      </c>
      <c r="K50" t="s">
        <v>25</v>
      </c>
      <c r="L50">
        <v>43</v>
      </c>
    </row>
    <row r="51" spans="3:12" x14ac:dyDescent="0.3">
      <c r="C51" t="s">
        <v>50</v>
      </c>
      <c r="D51" s="1">
        <v>42986</v>
      </c>
      <c r="E51" s="2">
        <v>0.59835648148148146</v>
      </c>
      <c r="F51" t="s">
        <v>42</v>
      </c>
      <c r="G51">
        <v>4</v>
      </c>
      <c r="H51" t="s">
        <v>12</v>
      </c>
      <c r="I51" t="s">
        <v>24</v>
      </c>
      <c r="J51" t="s">
        <v>15</v>
      </c>
      <c r="K51" t="s">
        <v>26</v>
      </c>
      <c r="L51">
        <v>44</v>
      </c>
    </row>
    <row r="52" spans="3:12" x14ac:dyDescent="0.3">
      <c r="C52" t="s">
        <v>50</v>
      </c>
      <c r="D52" s="1">
        <v>42987</v>
      </c>
      <c r="E52" s="2">
        <v>0.25193287037037038</v>
      </c>
      <c r="F52" t="s">
        <v>42</v>
      </c>
      <c r="G52">
        <v>4</v>
      </c>
      <c r="H52" t="s">
        <v>12</v>
      </c>
      <c r="I52" t="s">
        <v>24</v>
      </c>
      <c r="J52" t="s">
        <v>19</v>
      </c>
      <c r="K52" t="s">
        <v>27</v>
      </c>
      <c r="L52">
        <v>45</v>
      </c>
    </row>
    <row r="53" spans="3:12" x14ac:dyDescent="0.3">
      <c r="C53" t="s">
        <v>50</v>
      </c>
      <c r="D53" s="1">
        <v>42987</v>
      </c>
      <c r="E53" s="2">
        <v>0.25211805555555555</v>
      </c>
      <c r="F53" t="s">
        <v>42</v>
      </c>
      <c r="G53">
        <v>1</v>
      </c>
      <c r="H53" t="s">
        <v>12</v>
      </c>
      <c r="I53" t="s">
        <v>24</v>
      </c>
      <c r="J53" t="s">
        <v>13</v>
      </c>
      <c r="K53" t="s">
        <v>28</v>
      </c>
      <c r="L53">
        <v>46</v>
      </c>
    </row>
    <row r="54" spans="3:12" x14ac:dyDescent="0.3">
      <c r="C54" t="s">
        <v>50</v>
      </c>
      <c r="D54" s="1">
        <v>42987</v>
      </c>
      <c r="E54" s="2">
        <v>0.25899305555555557</v>
      </c>
      <c r="F54" t="s">
        <v>42</v>
      </c>
      <c r="G54">
        <v>4</v>
      </c>
      <c r="H54" t="s">
        <v>12</v>
      </c>
      <c r="I54" t="s">
        <v>24</v>
      </c>
      <c r="J54" t="s">
        <v>19</v>
      </c>
      <c r="K54" t="s">
        <v>29</v>
      </c>
      <c r="L54">
        <v>47</v>
      </c>
    </row>
    <row r="55" spans="3:12" x14ac:dyDescent="0.3">
      <c r="C55" t="s">
        <v>50</v>
      </c>
      <c r="D55" s="1">
        <v>42987</v>
      </c>
      <c r="E55" s="2">
        <v>0.25913194444444443</v>
      </c>
      <c r="F55" t="s">
        <v>42</v>
      </c>
      <c r="G55">
        <v>5</v>
      </c>
      <c r="H55" t="s">
        <v>12</v>
      </c>
      <c r="I55" t="s">
        <v>24</v>
      </c>
      <c r="J55" t="s">
        <v>13</v>
      </c>
      <c r="K55" t="s">
        <v>30</v>
      </c>
      <c r="L55">
        <v>48</v>
      </c>
    </row>
    <row r="56" spans="3:12" x14ac:dyDescent="0.3">
      <c r="C56" t="s">
        <v>50</v>
      </c>
      <c r="D56" s="1">
        <v>42987</v>
      </c>
      <c r="E56" s="2">
        <v>0.58916666666666673</v>
      </c>
      <c r="F56" t="s">
        <v>42</v>
      </c>
      <c r="G56">
        <v>2</v>
      </c>
      <c r="H56" t="s">
        <v>12</v>
      </c>
      <c r="I56" t="s">
        <v>24</v>
      </c>
      <c r="J56" t="s">
        <v>15</v>
      </c>
      <c r="K56" t="s">
        <v>31</v>
      </c>
      <c r="L56">
        <v>49</v>
      </c>
    </row>
    <row r="57" spans="3:12" x14ac:dyDescent="0.3">
      <c r="C57" t="s">
        <v>50</v>
      </c>
      <c r="D57" s="1">
        <v>42987</v>
      </c>
      <c r="E57" s="2">
        <v>0.58938657407407413</v>
      </c>
      <c r="F57" t="s">
        <v>42</v>
      </c>
      <c r="G57">
        <v>2</v>
      </c>
      <c r="H57" t="s">
        <v>12</v>
      </c>
      <c r="I57" t="s">
        <v>24</v>
      </c>
      <c r="J57" t="s">
        <v>13</v>
      </c>
      <c r="K57" t="s">
        <v>32</v>
      </c>
      <c r="L57">
        <v>50</v>
      </c>
    </row>
    <row r="58" spans="3:12" x14ac:dyDescent="0.3">
      <c r="C58" t="s">
        <v>50</v>
      </c>
      <c r="D58" s="1">
        <v>42988</v>
      </c>
      <c r="E58" s="2">
        <v>0.25964120370370369</v>
      </c>
      <c r="F58" t="s">
        <v>42</v>
      </c>
      <c r="G58">
        <v>2</v>
      </c>
      <c r="H58" t="s">
        <v>12</v>
      </c>
      <c r="I58" t="s">
        <v>24</v>
      </c>
      <c r="J58" t="s">
        <v>15</v>
      </c>
      <c r="K58" t="s">
        <v>33</v>
      </c>
      <c r="L58">
        <v>51</v>
      </c>
    </row>
    <row r="59" spans="3:12" x14ac:dyDescent="0.3">
      <c r="C59" t="s">
        <v>50</v>
      </c>
      <c r="D59" s="1">
        <v>42988</v>
      </c>
      <c r="E59" s="2">
        <v>0.25976851851851851</v>
      </c>
      <c r="F59" t="s">
        <v>42</v>
      </c>
      <c r="G59">
        <v>2</v>
      </c>
      <c r="H59" t="s">
        <v>12</v>
      </c>
      <c r="I59" t="s">
        <v>24</v>
      </c>
      <c r="J59" t="s">
        <v>13</v>
      </c>
      <c r="K59" t="s">
        <v>34</v>
      </c>
      <c r="L59">
        <v>52</v>
      </c>
    </row>
    <row r="60" spans="3:12" x14ac:dyDescent="0.3">
      <c r="C60" t="s">
        <v>50</v>
      </c>
      <c r="D60" s="1">
        <v>42988</v>
      </c>
      <c r="E60" s="2">
        <v>0.59120370370370368</v>
      </c>
      <c r="F60" t="s">
        <v>42</v>
      </c>
      <c r="G60">
        <v>2</v>
      </c>
      <c r="H60" t="s">
        <v>12</v>
      </c>
      <c r="I60" t="s">
        <v>24</v>
      </c>
      <c r="J60" t="s">
        <v>13</v>
      </c>
      <c r="K60" t="s">
        <v>35</v>
      </c>
      <c r="L60">
        <v>53</v>
      </c>
    </row>
    <row r="61" spans="3:12" x14ac:dyDescent="0.3">
      <c r="C61" t="s">
        <v>50</v>
      </c>
      <c r="D61" s="1">
        <v>42988</v>
      </c>
      <c r="E61" s="2">
        <v>0.91878472222222218</v>
      </c>
      <c r="F61" t="s">
        <v>42</v>
      </c>
      <c r="G61">
        <v>2</v>
      </c>
      <c r="H61" t="s">
        <v>12</v>
      </c>
      <c r="I61" t="s">
        <v>24</v>
      </c>
      <c r="J61" t="s">
        <v>13</v>
      </c>
      <c r="K61" t="s">
        <v>36</v>
      </c>
      <c r="L61">
        <v>54</v>
      </c>
    </row>
    <row r="62" spans="3:12" x14ac:dyDescent="0.3">
      <c r="C62" t="s">
        <v>51</v>
      </c>
      <c r="D62" s="1">
        <v>42982</v>
      </c>
      <c r="E62" s="2">
        <v>0.59069444444444441</v>
      </c>
      <c r="F62" t="s">
        <v>43</v>
      </c>
      <c r="G62">
        <v>2</v>
      </c>
      <c r="H62" t="s">
        <v>12</v>
      </c>
      <c r="I62" t="s">
        <v>24</v>
      </c>
      <c r="J62" t="s">
        <v>19</v>
      </c>
      <c r="K62" t="s">
        <v>37</v>
      </c>
      <c r="L62">
        <v>55</v>
      </c>
    </row>
    <row r="63" spans="3:12" x14ac:dyDescent="0.3">
      <c r="C63" t="s">
        <v>51</v>
      </c>
      <c r="D63" s="1">
        <v>42982</v>
      </c>
      <c r="E63" s="2">
        <v>0.59105324074074073</v>
      </c>
      <c r="F63" t="s">
        <v>43</v>
      </c>
      <c r="G63">
        <v>1</v>
      </c>
      <c r="H63" t="s">
        <v>12</v>
      </c>
      <c r="I63" t="s">
        <v>24</v>
      </c>
      <c r="J63" t="s">
        <v>15</v>
      </c>
      <c r="K63" t="s">
        <v>38</v>
      </c>
      <c r="L63">
        <v>56</v>
      </c>
    </row>
    <row r="64" spans="3:12" x14ac:dyDescent="0.3">
      <c r="C64" t="s">
        <v>51</v>
      </c>
      <c r="D64" s="1">
        <v>42983</v>
      </c>
      <c r="E64" s="2">
        <v>0.92377314814814815</v>
      </c>
      <c r="F64" t="s">
        <v>43</v>
      </c>
      <c r="G64">
        <v>2</v>
      </c>
      <c r="H64" t="s">
        <v>12</v>
      </c>
      <c r="I64" t="s">
        <v>24</v>
      </c>
      <c r="J64" t="s">
        <v>19</v>
      </c>
      <c r="K64" t="s">
        <v>25</v>
      </c>
      <c r="L64">
        <v>57</v>
      </c>
    </row>
    <row r="65" spans="3:12" x14ac:dyDescent="0.3">
      <c r="C65" t="s">
        <v>51</v>
      </c>
      <c r="D65" s="1">
        <v>42983</v>
      </c>
      <c r="E65" s="2">
        <v>0.9240046296296297</v>
      </c>
      <c r="F65" t="s">
        <v>43</v>
      </c>
      <c r="G65">
        <v>6</v>
      </c>
      <c r="H65" t="s">
        <v>12</v>
      </c>
      <c r="I65" t="s">
        <v>24</v>
      </c>
      <c r="J65" t="s">
        <v>17</v>
      </c>
      <c r="K65" t="s">
        <v>26</v>
      </c>
      <c r="L65">
        <v>58</v>
      </c>
    </row>
    <row r="66" spans="3:12" x14ac:dyDescent="0.3">
      <c r="C66" t="s">
        <v>51</v>
      </c>
      <c r="D66" s="1">
        <v>42984</v>
      </c>
      <c r="E66" s="2">
        <v>0.25405092592592593</v>
      </c>
      <c r="F66" t="s">
        <v>43</v>
      </c>
      <c r="G66">
        <v>2</v>
      </c>
      <c r="H66" t="s">
        <v>12</v>
      </c>
      <c r="I66" t="s">
        <v>24</v>
      </c>
      <c r="J66" t="s">
        <v>13</v>
      </c>
      <c r="K66" t="s">
        <v>27</v>
      </c>
      <c r="L66">
        <v>59</v>
      </c>
    </row>
    <row r="67" spans="3:12" x14ac:dyDescent="0.3">
      <c r="C67" t="s">
        <v>51</v>
      </c>
      <c r="D67" s="1">
        <v>42984</v>
      </c>
      <c r="E67" s="2">
        <v>0.59024305555555556</v>
      </c>
      <c r="F67" t="s">
        <v>43</v>
      </c>
      <c r="G67">
        <v>2</v>
      </c>
      <c r="H67" t="s">
        <v>12</v>
      </c>
      <c r="I67" t="s">
        <v>24</v>
      </c>
      <c r="J67" t="s">
        <v>19</v>
      </c>
      <c r="K67" t="s">
        <v>28</v>
      </c>
      <c r="L67">
        <v>60</v>
      </c>
    </row>
    <row r="68" spans="3:12" x14ac:dyDescent="0.3">
      <c r="C68" t="s">
        <v>51</v>
      </c>
      <c r="D68" s="1">
        <v>42984</v>
      </c>
      <c r="E68" s="2">
        <v>0.59042824074074074</v>
      </c>
      <c r="F68" t="s">
        <v>43</v>
      </c>
      <c r="G68">
        <v>18</v>
      </c>
      <c r="H68" t="s">
        <v>12</v>
      </c>
      <c r="I68" t="s">
        <v>24</v>
      </c>
      <c r="J68" t="s">
        <v>18</v>
      </c>
      <c r="K68" t="s">
        <v>29</v>
      </c>
      <c r="L68">
        <v>61</v>
      </c>
    </row>
    <row r="69" spans="3:12" x14ac:dyDescent="0.3">
      <c r="C69" t="s">
        <v>51</v>
      </c>
      <c r="D69" s="1">
        <v>42984</v>
      </c>
      <c r="E69" s="2">
        <v>0.92260416666666656</v>
      </c>
      <c r="F69" t="s">
        <v>43</v>
      </c>
      <c r="G69">
        <v>4</v>
      </c>
      <c r="H69" t="s">
        <v>12</v>
      </c>
      <c r="I69" t="s">
        <v>24</v>
      </c>
      <c r="J69" t="s">
        <v>19</v>
      </c>
      <c r="K69" t="s">
        <v>30</v>
      </c>
      <c r="L69">
        <v>62</v>
      </c>
    </row>
    <row r="70" spans="3:12" x14ac:dyDescent="0.3">
      <c r="C70" t="s">
        <v>51</v>
      </c>
      <c r="D70" s="1">
        <v>42984</v>
      </c>
      <c r="E70" s="2">
        <v>0.9231597222222222</v>
      </c>
      <c r="F70" t="s">
        <v>43</v>
      </c>
      <c r="G70">
        <v>12</v>
      </c>
      <c r="H70" t="s">
        <v>12</v>
      </c>
      <c r="I70" t="s">
        <v>24</v>
      </c>
      <c r="J70" t="s">
        <v>17</v>
      </c>
      <c r="K70" t="s">
        <v>31</v>
      </c>
      <c r="L70">
        <v>63</v>
      </c>
    </row>
    <row r="71" spans="3:12" x14ac:dyDescent="0.3">
      <c r="C71" t="s">
        <v>51</v>
      </c>
      <c r="D71" s="1">
        <v>42985</v>
      </c>
      <c r="E71" s="2">
        <v>0.5873032407407407</v>
      </c>
      <c r="F71" t="s">
        <v>43</v>
      </c>
      <c r="G71">
        <v>1</v>
      </c>
      <c r="H71" t="s">
        <v>12</v>
      </c>
      <c r="I71" t="s">
        <v>24</v>
      </c>
      <c r="J71" t="s">
        <v>13</v>
      </c>
      <c r="K71" t="s">
        <v>32</v>
      </c>
      <c r="L71">
        <v>64</v>
      </c>
    </row>
    <row r="72" spans="3:12" x14ac:dyDescent="0.3">
      <c r="C72" t="s">
        <v>51</v>
      </c>
      <c r="D72" s="1">
        <v>42986</v>
      </c>
      <c r="E72" s="2">
        <v>0.59045138888888882</v>
      </c>
      <c r="F72" t="s">
        <v>43</v>
      </c>
      <c r="G72">
        <v>6</v>
      </c>
      <c r="H72" t="s">
        <v>12</v>
      </c>
      <c r="I72" t="s">
        <v>24</v>
      </c>
      <c r="J72" t="s">
        <v>19</v>
      </c>
      <c r="K72" t="s">
        <v>33</v>
      </c>
      <c r="L72">
        <v>65</v>
      </c>
    </row>
    <row r="73" spans="3:12" x14ac:dyDescent="0.3">
      <c r="C73" t="s">
        <v>51</v>
      </c>
      <c r="D73" s="1">
        <v>42986</v>
      </c>
      <c r="E73" s="2">
        <v>0.59057870370370369</v>
      </c>
      <c r="F73" t="s">
        <v>43</v>
      </c>
      <c r="G73">
        <v>1</v>
      </c>
      <c r="H73" t="s">
        <v>12</v>
      </c>
      <c r="I73" t="s">
        <v>24</v>
      </c>
      <c r="J73" t="s">
        <v>13</v>
      </c>
      <c r="K73" t="s">
        <v>34</v>
      </c>
      <c r="L73">
        <v>66</v>
      </c>
    </row>
    <row r="74" spans="3:12" x14ac:dyDescent="0.3">
      <c r="C74" t="s">
        <v>51</v>
      </c>
      <c r="D74" s="1">
        <v>42986</v>
      </c>
      <c r="E74" s="2">
        <v>0.92340277777777768</v>
      </c>
      <c r="F74" t="s">
        <v>43</v>
      </c>
      <c r="G74">
        <v>4</v>
      </c>
      <c r="H74" t="s">
        <v>12</v>
      </c>
      <c r="I74" t="s">
        <v>24</v>
      </c>
      <c r="J74" t="s">
        <v>19</v>
      </c>
      <c r="K74" t="s">
        <v>35</v>
      </c>
      <c r="L74">
        <v>67</v>
      </c>
    </row>
    <row r="75" spans="3:12" x14ac:dyDescent="0.3">
      <c r="C75" t="s">
        <v>51</v>
      </c>
      <c r="D75" s="1">
        <v>42987</v>
      </c>
      <c r="E75" s="2">
        <v>0.58789351851851845</v>
      </c>
      <c r="F75" t="s">
        <v>43</v>
      </c>
      <c r="G75">
        <v>1</v>
      </c>
      <c r="H75" t="s">
        <v>12</v>
      </c>
      <c r="I75" t="s">
        <v>24</v>
      </c>
      <c r="J75" t="s">
        <v>13</v>
      </c>
      <c r="K75" t="s">
        <v>36</v>
      </c>
      <c r="L75">
        <v>68</v>
      </c>
    </row>
    <row r="76" spans="3:12" x14ac:dyDescent="0.3">
      <c r="C76" t="s">
        <v>51</v>
      </c>
      <c r="D76" s="1">
        <v>42988</v>
      </c>
      <c r="E76" s="2">
        <v>0.58674768518518516</v>
      </c>
      <c r="F76" t="s">
        <v>43</v>
      </c>
      <c r="G76">
        <v>1</v>
      </c>
      <c r="H76" t="s">
        <v>12</v>
      </c>
      <c r="I76" t="s">
        <v>24</v>
      </c>
      <c r="J76" t="s">
        <v>13</v>
      </c>
      <c r="K76" t="s">
        <v>37</v>
      </c>
      <c r="L76">
        <v>69</v>
      </c>
    </row>
    <row r="77" spans="3:12" x14ac:dyDescent="0.3">
      <c r="C77" t="s">
        <v>51</v>
      </c>
      <c r="D77" s="1">
        <v>42982</v>
      </c>
      <c r="E77" s="2">
        <v>0.59422453703703704</v>
      </c>
      <c r="F77" t="s">
        <v>43</v>
      </c>
      <c r="G77">
        <v>2</v>
      </c>
      <c r="H77" t="s">
        <v>12</v>
      </c>
      <c r="I77" t="s">
        <v>24</v>
      </c>
      <c r="J77" t="s">
        <v>15</v>
      </c>
      <c r="K77" t="s">
        <v>38</v>
      </c>
      <c r="L77">
        <v>70</v>
      </c>
    </row>
    <row r="78" spans="3:12" x14ac:dyDescent="0.3">
      <c r="C78" t="s">
        <v>51</v>
      </c>
      <c r="D78" s="1">
        <v>42984</v>
      </c>
      <c r="E78" s="2">
        <v>0.25655092592592593</v>
      </c>
      <c r="F78" t="s">
        <v>43</v>
      </c>
      <c r="G78">
        <v>2</v>
      </c>
      <c r="H78" t="s">
        <v>12</v>
      </c>
      <c r="I78" t="s">
        <v>24</v>
      </c>
      <c r="J78" t="s">
        <v>19</v>
      </c>
      <c r="K78" t="s">
        <v>25</v>
      </c>
      <c r="L78">
        <v>71</v>
      </c>
    </row>
    <row r="79" spans="3:12" x14ac:dyDescent="0.3">
      <c r="C79" t="s">
        <v>52</v>
      </c>
      <c r="D79" s="1">
        <v>42984</v>
      </c>
      <c r="E79" s="2">
        <v>0.59083333333333332</v>
      </c>
      <c r="F79" t="s">
        <v>44</v>
      </c>
      <c r="G79">
        <v>3</v>
      </c>
      <c r="H79" t="s">
        <v>12</v>
      </c>
      <c r="I79" t="s">
        <v>24</v>
      </c>
      <c r="J79" t="s">
        <v>14</v>
      </c>
      <c r="K79" t="s">
        <v>26</v>
      </c>
      <c r="L79">
        <v>72</v>
      </c>
    </row>
    <row r="80" spans="3:12" x14ac:dyDescent="0.3">
      <c r="C80" t="s">
        <v>52</v>
      </c>
      <c r="D80" s="1">
        <v>42986</v>
      </c>
      <c r="E80" s="2">
        <v>0.60053240740740743</v>
      </c>
      <c r="F80" t="s">
        <v>44</v>
      </c>
      <c r="G80">
        <v>2</v>
      </c>
      <c r="H80" t="s">
        <v>12</v>
      </c>
      <c r="I80" t="s">
        <v>24</v>
      </c>
      <c r="J80" t="s">
        <v>19</v>
      </c>
      <c r="K80" t="s">
        <v>27</v>
      </c>
      <c r="L80">
        <v>73</v>
      </c>
    </row>
    <row r="81" spans="3:12" x14ac:dyDescent="0.3">
      <c r="C81" t="s">
        <v>52</v>
      </c>
      <c r="D81" s="1">
        <v>42988</v>
      </c>
      <c r="E81" s="2">
        <v>0.91973379629629637</v>
      </c>
      <c r="F81" t="s">
        <v>44</v>
      </c>
      <c r="G81">
        <v>2</v>
      </c>
      <c r="H81" t="s">
        <v>12</v>
      </c>
      <c r="I81" t="s">
        <v>24</v>
      </c>
      <c r="J81" t="s">
        <v>19</v>
      </c>
      <c r="K81" t="s">
        <v>28</v>
      </c>
      <c r="L81">
        <v>74</v>
      </c>
    </row>
    <row r="82" spans="3:12" x14ac:dyDescent="0.3">
      <c r="C82" t="s">
        <v>52</v>
      </c>
      <c r="D82" s="1">
        <v>42988</v>
      </c>
      <c r="E82" s="2">
        <v>0.91989583333333336</v>
      </c>
      <c r="F82" t="s">
        <v>44</v>
      </c>
      <c r="G82">
        <v>2</v>
      </c>
      <c r="H82" t="s">
        <v>12</v>
      </c>
      <c r="I82" t="s">
        <v>24</v>
      </c>
      <c r="J82" t="s">
        <v>17</v>
      </c>
      <c r="K82" t="s">
        <v>29</v>
      </c>
      <c r="L82">
        <v>75</v>
      </c>
    </row>
    <row r="83" spans="3:12" x14ac:dyDescent="0.3">
      <c r="C83" t="s">
        <v>52</v>
      </c>
      <c r="D83" s="1">
        <v>42982</v>
      </c>
      <c r="E83" s="2">
        <v>0.26127314814814812</v>
      </c>
      <c r="F83" t="s">
        <v>44</v>
      </c>
      <c r="G83">
        <v>2</v>
      </c>
      <c r="H83" t="s">
        <v>12</v>
      </c>
      <c r="I83" t="s">
        <v>24</v>
      </c>
      <c r="J83" t="s">
        <v>17</v>
      </c>
      <c r="K83" t="s">
        <v>30</v>
      </c>
      <c r="L83">
        <v>76</v>
      </c>
    </row>
    <row r="84" spans="3:12" x14ac:dyDescent="0.3">
      <c r="C84" t="s">
        <v>52</v>
      </c>
      <c r="D84" s="1">
        <v>42983</v>
      </c>
      <c r="E84" s="2">
        <v>0.25917824074074075</v>
      </c>
      <c r="F84" t="s">
        <v>44</v>
      </c>
      <c r="G84">
        <v>2</v>
      </c>
      <c r="H84" t="s">
        <v>12</v>
      </c>
      <c r="I84" t="s">
        <v>24</v>
      </c>
      <c r="J84" t="s">
        <v>17</v>
      </c>
      <c r="K84" t="s">
        <v>31</v>
      </c>
      <c r="L84">
        <v>77</v>
      </c>
    </row>
    <row r="85" spans="3:12" x14ac:dyDescent="0.3">
      <c r="C85" t="s">
        <v>52</v>
      </c>
      <c r="D85" s="1">
        <v>42983</v>
      </c>
      <c r="E85" s="2">
        <v>0.59284722222222219</v>
      </c>
      <c r="F85" t="s">
        <v>44</v>
      </c>
      <c r="G85">
        <v>2</v>
      </c>
      <c r="H85" t="s">
        <v>12</v>
      </c>
      <c r="I85" t="s">
        <v>24</v>
      </c>
      <c r="J85" t="s">
        <v>15</v>
      </c>
      <c r="K85" t="s">
        <v>32</v>
      </c>
      <c r="L85">
        <v>78</v>
      </c>
    </row>
    <row r="86" spans="3:12" x14ac:dyDescent="0.3">
      <c r="C86" t="s">
        <v>52</v>
      </c>
      <c r="D86" s="1">
        <v>42984</v>
      </c>
      <c r="E86" s="2">
        <v>0.59106481481481488</v>
      </c>
      <c r="F86" t="s">
        <v>44</v>
      </c>
      <c r="G86">
        <v>3</v>
      </c>
      <c r="H86" t="s">
        <v>12</v>
      </c>
      <c r="I86" t="s">
        <v>24</v>
      </c>
      <c r="J86" t="s">
        <v>14</v>
      </c>
      <c r="K86" t="s">
        <v>33</v>
      </c>
      <c r="L86">
        <v>79</v>
      </c>
    </row>
    <row r="87" spans="3:12" x14ac:dyDescent="0.3">
      <c r="C87" t="s">
        <v>52</v>
      </c>
      <c r="D87" s="1">
        <v>42984</v>
      </c>
      <c r="E87" s="2">
        <v>0.92207175925925933</v>
      </c>
      <c r="F87" t="s">
        <v>44</v>
      </c>
      <c r="G87">
        <v>2</v>
      </c>
      <c r="H87" t="s">
        <v>12</v>
      </c>
      <c r="I87" t="s">
        <v>24</v>
      </c>
      <c r="J87" t="s">
        <v>15</v>
      </c>
      <c r="K87" t="s">
        <v>34</v>
      </c>
      <c r="L87">
        <v>80</v>
      </c>
    </row>
    <row r="88" spans="3:12" x14ac:dyDescent="0.3">
      <c r="C88" t="s">
        <v>52</v>
      </c>
      <c r="D88" s="1">
        <v>42987</v>
      </c>
      <c r="E88" s="2">
        <v>0.25255787037037036</v>
      </c>
      <c r="F88" t="s">
        <v>44</v>
      </c>
      <c r="G88">
        <v>2</v>
      </c>
      <c r="H88" t="s">
        <v>12</v>
      </c>
      <c r="I88" t="s">
        <v>24</v>
      </c>
      <c r="J88" t="s">
        <v>19</v>
      </c>
      <c r="K88" t="s">
        <v>35</v>
      </c>
      <c r="L88">
        <v>81</v>
      </c>
    </row>
    <row r="89" spans="3:12" x14ac:dyDescent="0.3">
      <c r="C89" t="s">
        <v>52</v>
      </c>
      <c r="D89" s="1">
        <v>42987</v>
      </c>
      <c r="E89" s="2">
        <v>0.92168981481481482</v>
      </c>
      <c r="F89" t="s">
        <v>44</v>
      </c>
      <c r="G89">
        <v>2</v>
      </c>
      <c r="H89" t="s">
        <v>12</v>
      </c>
      <c r="I89" t="s">
        <v>24</v>
      </c>
      <c r="J89" t="s">
        <v>19</v>
      </c>
      <c r="K89" t="s">
        <v>36</v>
      </c>
      <c r="L89">
        <v>82</v>
      </c>
    </row>
    <row r="90" spans="3:12" x14ac:dyDescent="0.3">
      <c r="C90" t="s">
        <v>52</v>
      </c>
      <c r="D90" s="1">
        <v>42988</v>
      </c>
      <c r="E90" s="2">
        <v>0.25417824074074075</v>
      </c>
      <c r="F90" t="s">
        <v>44</v>
      </c>
      <c r="G90">
        <v>4</v>
      </c>
      <c r="H90" t="s">
        <v>12</v>
      </c>
      <c r="I90" t="s">
        <v>24</v>
      </c>
      <c r="J90" t="s">
        <v>15</v>
      </c>
      <c r="K90" t="s">
        <v>37</v>
      </c>
      <c r="L90">
        <v>83</v>
      </c>
    </row>
    <row r="91" spans="3:12" x14ac:dyDescent="0.3">
      <c r="C91" t="s">
        <v>52</v>
      </c>
      <c r="D91" s="1">
        <v>42988</v>
      </c>
      <c r="E91" s="2">
        <v>0.91907407407407404</v>
      </c>
      <c r="F91" t="s">
        <v>44</v>
      </c>
      <c r="G91">
        <v>1</v>
      </c>
      <c r="H91" t="s">
        <v>12</v>
      </c>
      <c r="I91" t="s">
        <v>24</v>
      </c>
      <c r="J91" t="s">
        <v>16</v>
      </c>
      <c r="K91" t="s">
        <v>38</v>
      </c>
      <c r="L91">
        <v>84</v>
      </c>
    </row>
    <row r="92" spans="3:12" x14ac:dyDescent="0.3">
      <c r="C92" t="s">
        <v>52</v>
      </c>
      <c r="D92" s="1">
        <v>42988</v>
      </c>
      <c r="E92" s="2">
        <v>0.91950231481481481</v>
      </c>
      <c r="F92" t="s">
        <v>44</v>
      </c>
      <c r="G92">
        <v>2</v>
      </c>
      <c r="H92" t="s">
        <v>12</v>
      </c>
      <c r="I92" t="s">
        <v>24</v>
      </c>
      <c r="J92" t="s">
        <v>17</v>
      </c>
      <c r="K92" t="s">
        <v>25</v>
      </c>
      <c r="L92">
        <v>85</v>
      </c>
    </row>
    <row r="93" spans="3:12" x14ac:dyDescent="0.3">
      <c r="C93" t="s">
        <v>52</v>
      </c>
      <c r="D93" s="1">
        <v>42983</v>
      </c>
      <c r="E93" s="2">
        <v>0.58751157407407406</v>
      </c>
      <c r="F93" t="s">
        <v>44</v>
      </c>
      <c r="G93">
        <v>11</v>
      </c>
      <c r="H93" t="s">
        <v>12</v>
      </c>
      <c r="I93" t="s">
        <v>24</v>
      </c>
      <c r="J93" t="s">
        <v>14</v>
      </c>
      <c r="K93" t="s">
        <v>26</v>
      </c>
      <c r="L93">
        <v>86</v>
      </c>
    </row>
    <row r="94" spans="3:12" x14ac:dyDescent="0.3">
      <c r="C94" t="s">
        <v>52</v>
      </c>
      <c r="D94" s="1">
        <v>42983</v>
      </c>
      <c r="E94" s="2">
        <v>0.92524305555555564</v>
      </c>
      <c r="F94" t="s">
        <v>44</v>
      </c>
      <c r="G94">
        <v>4</v>
      </c>
      <c r="H94" t="s">
        <v>12</v>
      </c>
      <c r="I94" t="s">
        <v>24</v>
      </c>
      <c r="J94" t="s">
        <v>14</v>
      </c>
      <c r="K94" t="s">
        <v>27</v>
      </c>
      <c r="L94">
        <v>87</v>
      </c>
    </row>
    <row r="95" spans="3:12" x14ac:dyDescent="0.3">
      <c r="C95" t="s">
        <v>52</v>
      </c>
      <c r="D95" s="1">
        <v>42985</v>
      </c>
      <c r="E95" s="2">
        <v>0.92245370370370372</v>
      </c>
      <c r="F95" t="s">
        <v>44</v>
      </c>
      <c r="G95">
        <v>1</v>
      </c>
      <c r="H95" t="s">
        <v>12</v>
      </c>
      <c r="I95" t="s">
        <v>24</v>
      </c>
      <c r="J95" t="s">
        <v>13</v>
      </c>
      <c r="K95" t="s">
        <v>28</v>
      </c>
      <c r="L95">
        <v>88</v>
      </c>
    </row>
    <row r="96" spans="3:12" x14ac:dyDescent="0.3">
      <c r="C96" t="s">
        <v>52</v>
      </c>
      <c r="D96" s="1">
        <v>42987</v>
      </c>
      <c r="E96" s="2">
        <v>0.25297453703703704</v>
      </c>
      <c r="F96" t="s">
        <v>44</v>
      </c>
      <c r="G96">
        <v>1</v>
      </c>
      <c r="H96" t="s">
        <v>12</v>
      </c>
      <c r="I96" t="s">
        <v>24</v>
      </c>
      <c r="J96" t="s">
        <v>14</v>
      </c>
      <c r="K96" t="s">
        <v>29</v>
      </c>
      <c r="L96">
        <v>89</v>
      </c>
    </row>
    <row r="97" spans="3:12" x14ac:dyDescent="0.3">
      <c r="C97" t="s">
        <v>52</v>
      </c>
      <c r="D97" s="1">
        <v>42983</v>
      </c>
      <c r="E97" s="2">
        <v>0.58721064814814816</v>
      </c>
      <c r="F97" t="s">
        <v>44</v>
      </c>
      <c r="G97">
        <v>9</v>
      </c>
      <c r="H97" t="s">
        <v>12</v>
      </c>
      <c r="I97" t="s">
        <v>24</v>
      </c>
      <c r="J97" t="s">
        <v>14</v>
      </c>
      <c r="K97" t="s">
        <v>30</v>
      </c>
      <c r="L97">
        <v>90</v>
      </c>
    </row>
    <row r="98" spans="3:12" x14ac:dyDescent="0.3">
      <c r="C98" t="s">
        <v>52</v>
      </c>
      <c r="D98" s="1">
        <v>42983</v>
      </c>
      <c r="E98" s="2">
        <v>0.92547453703703697</v>
      </c>
      <c r="F98" t="s">
        <v>44</v>
      </c>
      <c r="G98">
        <v>4</v>
      </c>
      <c r="H98" t="s">
        <v>12</v>
      </c>
      <c r="I98" t="s">
        <v>24</v>
      </c>
      <c r="J98" t="s">
        <v>14</v>
      </c>
      <c r="K98" t="s">
        <v>31</v>
      </c>
      <c r="L98">
        <v>91</v>
      </c>
    </row>
    <row r="99" spans="3:12" x14ac:dyDescent="0.3">
      <c r="C99" t="s">
        <v>52</v>
      </c>
      <c r="D99" s="1">
        <v>42984</v>
      </c>
      <c r="E99" s="2">
        <v>0.25517361111111109</v>
      </c>
      <c r="F99" t="s">
        <v>44</v>
      </c>
      <c r="G99">
        <v>10</v>
      </c>
      <c r="H99" t="s">
        <v>12</v>
      </c>
      <c r="I99" t="s">
        <v>24</v>
      </c>
      <c r="J99" t="s">
        <v>14</v>
      </c>
      <c r="K99" t="s">
        <v>32</v>
      </c>
      <c r="L99">
        <v>92</v>
      </c>
    </row>
    <row r="100" spans="3:12" x14ac:dyDescent="0.3">
      <c r="C100" t="s">
        <v>52</v>
      </c>
      <c r="D100" s="1">
        <v>42985</v>
      </c>
      <c r="E100" s="2">
        <v>0.25650462962962967</v>
      </c>
      <c r="F100" t="s">
        <v>44</v>
      </c>
      <c r="G100">
        <v>2</v>
      </c>
      <c r="H100" t="s">
        <v>12</v>
      </c>
      <c r="I100" t="s">
        <v>24</v>
      </c>
      <c r="J100" t="s">
        <v>19</v>
      </c>
      <c r="K100" t="s">
        <v>33</v>
      </c>
      <c r="L100">
        <v>93</v>
      </c>
    </row>
    <row r="101" spans="3:12" x14ac:dyDescent="0.3">
      <c r="C101" t="s">
        <v>53</v>
      </c>
      <c r="D101" s="1">
        <v>42982</v>
      </c>
      <c r="E101" s="2">
        <v>0.26167824074074075</v>
      </c>
      <c r="F101" t="s">
        <v>45</v>
      </c>
      <c r="G101">
        <v>4</v>
      </c>
      <c r="H101" t="s">
        <v>12</v>
      </c>
      <c r="I101" t="s">
        <v>24</v>
      </c>
      <c r="J101" t="s">
        <v>19</v>
      </c>
      <c r="K101" t="s">
        <v>34</v>
      </c>
      <c r="L101">
        <v>94</v>
      </c>
    </row>
    <row r="102" spans="3:12" x14ac:dyDescent="0.3">
      <c r="C102" t="s">
        <v>53</v>
      </c>
      <c r="D102" s="1">
        <v>42982</v>
      </c>
      <c r="E102" s="2">
        <v>0.26207175925925924</v>
      </c>
      <c r="F102" t="s">
        <v>45</v>
      </c>
      <c r="G102">
        <v>4</v>
      </c>
      <c r="H102" t="s">
        <v>12</v>
      </c>
      <c r="I102" t="s">
        <v>24</v>
      </c>
      <c r="J102" t="s">
        <v>19</v>
      </c>
      <c r="K102" t="s">
        <v>35</v>
      </c>
      <c r="L102">
        <v>95</v>
      </c>
    </row>
    <row r="103" spans="3:12" x14ac:dyDescent="0.3">
      <c r="C103" t="s">
        <v>53</v>
      </c>
      <c r="D103" s="1">
        <v>42983</v>
      </c>
      <c r="E103" s="2">
        <v>0.25878472222222221</v>
      </c>
      <c r="F103" t="s">
        <v>45</v>
      </c>
      <c r="G103">
        <v>4</v>
      </c>
      <c r="H103" t="s">
        <v>12</v>
      </c>
      <c r="I103" t="s">
        <v>24</v>
      </c>
      <c r="J103" t="s">
        <v>19</v>
      </c>
      <c r="K103" t="s">
        <v>36</v>
      </c>
      <c r="L103">
        <v>96</v>
      </c>
    </row>
    <row r="104" spans="3:12" x14ac:dyDescent="0.3">
      <c r="C104" t="s">
        <v>53</v>
      </c>
      <c r="D104" s="1">
        <v>42987</v>
      </c>
      <c r="E104" s="2">
        <v>0.59325231481481489</v>
      </c>
      <c r="F104" t="s">
        <v>45</v>
      </c>
      <c r="G104">
        <v>4</v>
      </c>
      <c r="H104" t="s">
        <v>12</v>
      </c>
      <c r="I104" t="s">
        <v>24</v>
      </c>
      <c r="J104" t="s">
        <v>17</v>
      </c>
      <c r="K104" t="s">
        <v>37</v>
      </c>
      <c r="L104">
        <v>97</v>
      </c>
    </row>
    <row r="105" spans="3:12" x14ac:dyDescent="0.3">
      <c r="C105" t="s">
        <v>53</v>
      </c>
      <c r="D105" s="1">
        <v>42982</v>
      </c>
      <c r="E105" s="2">
        <v>0.59761574074074075</v>
      </c>
      <c r="F105" t="s">
        <v>45</v>
      </c>
      <c r="G105">
        <v>2</v>
      </c>
      <c r="H105" t="s">
        <v>12</v>
      </c>
      <c r="I105" t="s">
        <v>24</v>
      </c>
      <c r="J105" t="s">
        <v>14</v>
      </c>
      <c r="K105" t="s">
        <v>38</v>
      </c>
      <c r="L105">
        <v>98</v>
      </c>
    </row>
    <row r="106" spans="3:12" x14ac:dyDescent="0.3">
      <c r="C106" t="s">
        <v>53</v>
      </c>
      <c r="D106" s="1">
        <v>42983</v>
      </c>
      <c r="E106" s="2">
        <v>0.92861111111111105</v>
      </c>
      <c r="F106" t="s">
        <v>45</v>
      </c>
      <c r="G106">
        <v>2</v>
      </c>
      <c r="H106" t="s">
        <v>12</v>
      </c>
      <c r="I106" t="s">
        <v>24</v>
      </c>
      <c r="J106" t="s">
        <v>14</v>
      </c>
      <c r="K106" t="s">
        <v>25</v>
      </c>
      <c r="L106">
        <v>99</v>
      </c>
    </row>
    <row r="107" spans="3:12" x14ac:dyDescent="0.3">
      <c r="C107" t="s">
        <v>53</v>
      </c>
      <c r="D107" s="1">
        <v>42987</v>
      </c>
      <c r="E107" s="2">
        <v>0.59366898148148151</v>
      </c>
      <c r="F107" t="s">
        <v>45</v>
      </c>
      <c r="G107">
        <v>4</v>
      </c>
      <c r="H107" t="s">
        <v>12</v>
      </c>
      <c r="I107" t="s">
        <v>24</v>
      </c>
      <c r="J107" t="s">
        <v>17</v>
      </c>
      <c r="K107" t="s">
        <v>26</v>
      </c>
      <c r="L107">
        <v>100</v>
      </c>
    </row>
    <row r="108" spans="3:12" x14ac:dyDescent="0.3">
      <c r="C108" t="s">
        <v>53</v>
      </c>
      <c r="D108" s="1">
        <v>42982</v>
      </c>
      <c r="E108" s="2">
        <v>0.25304398148148149</v>
      </c>
      <c r="F108" t="s">
        <v>45</v>
      </c>
      <c r="G108">
        <v>16</v>
      </c>
      <c r="H108" t="s">
        <v>12</v>
      </c>
      <c r="I108" t="s">
        <v>24</v>
      </c>
      <c r="J108" t="s">
        <v>18</v>
      </c>
      <c r="K108" t="s">
        <v>27</v>
      </c>
      <c r="L108">
        <v>101</v>
      </c>
    </row>
    <row r="109" spans="3:12" x14ac:dyDescent="0.3">
      <c r="C109" t="s">
        <v>53</v>
      </c>
      <c r="D109" s="1">
        <v>42983</v>
      </c>
      <c r="E109" s="2">
        <v>0.59209490740740744</v>
      </c>
      <c r="F109" t="s">
        <v>45</v>
      </c>
      <c r="G109">
        <v>5</v>
      </c>
      <c r="H109" t="s">
        <v>12</v>
      </c>
      <c r="I109" t="s">
        <v>24</v>
      </c>
      <c r="J109" t="s">
        <v>19</v>
      </c>
      <c r="K109" t="s">
        <v>28</v>
      </c>
      <c r="L109">
        <v>102</v>
      </c>
    </row>
    <row r="110" spans="3:12" x14ac:dyDescent="0.3">
      <c r="C110" t="s">
        <v>53</v>
      </c>
      <c r="D110" s="1">
        <v>42984</v>
      </c>
      <c r="E110" s="2">
        <v>0.25493055555555555</v>
      </c>
      <c r="F110" t="s">
        <v>45</v>
      </c>
      <c r="G110">
        <v>2</v>
      </c>
      <c r="H110" t="s">
        <v>12</v>
      </c>
      <c r="I110" t="s">
        <v>24</v>
      </c>
      <c r="J110" t="s">
        <v>19</v>
      </c>
      <c r="K110" t="s">
        <v>29</v>
      </c>
      <c r="L110">
        <v>103</v>
      </c>
    </row>
    <row r="111" spans="3:12" x14ac:dyDescent="0.3">
      <c r="C111" t="s">
        <v>53</v>
      </c>
      <c r="D111" s="1">
        <v>42982</v>
      </c>
      <c r="E111" s="2">
        <v>0.25332175925925926</v>
      </c>
      <c r="F111" t="s">
        <v>45</v>
      </c>
      <c r="G111">
        <v>14</v>
      </c>
      <c r="H111" t="s">
        <v>12</v>
      </c>
      <c r="I111" t="s">
        <v>24</v>
      </c>
      <c r="J111" t="s">
        <v>18</v>
      </c>
      <c r="K111" t="s">
        <v>30</v>
      </c>
      <c r="L111">
        <v>104</v>
      </c>
    </row>
    <row r="112" spans="3:12" x14ac:dyDescent="0.3">
      <c r="C112" t="s">
        <v>53</v>
      </c>
      <c r="D112" s="1">
        <v>42983</v>
      </c>
      <c r="E112" s="2">
        <v>0.59244212962962961</v>
      </c>
      <c r="F112" t="s">
        <v>45</v>
      </c>
      <c r="G112">
        <v>5</v>
      </c>
      <c r="H112" t="s">
        <v>12</v>
      </c>
      <c r="I112" t="s">
        <v>24</v>
      </c>
      <c r="J112" t="s">
        <v>19</v>
      </c>
      <c r="K112" t="s">
        <v>31</v>
      </c>
      <c r="L112">
        <v>105</v>
      </c>
    </row>
    <row r="113" spans="3:12" x14ac:dyDescent="0.3">
      <c r="C113" t="s">
        <v>53</v>
      </c>
      <c r="D113" s="1">
        <v>42984</v>
      </c>
      <c r="E113" s="2">
        <v>0.25462962962962959</v>
      </c>
      <c r="F113" t="s">
        <v>45</v>
      </c>
      <c r="G113">
        <v>2</v>
      </c>
      <c r="H113" t="s">
        <v>12</v>
      </c>
      <c r="I113" t="s">
        <v>24</v>
      </c>
      <c r="J113" t="s">
        <v>19</v>
      </c>
      <c r="K113" t="s">
        <v>32</v>
      </c>
      <c r="L113">
        <v>106</v>
      </c>
    </row>
    <row r="114" spans="3:12" x14ac:dyDescent="0.3">
      <c r="C114" t="s">
        <v>53</v>
      </c>
      <c r="D114" s="1">
        <v>42984</v>
      </c>
      <c r="E114" s="2">
        <v>0.91818287037037039</v>
      </c>
      <c r="F114" t="s">
        <v>45</v>
      </c>
      <c r="G114">
        <v>2</v>
      </c>
      <c r="H114" t="s">
        <v>12</v>
      </c>
      <c r="I114" t="s">
        <v>24</v>
      </c>
      <c r="J114" t="s">
        <v>19</v>
      </c>
      <c r="K114" t="s">
        <v>33</v>
      </c>
      <c r="L114">
        <v>107</v>
      </c>
    </row>
    <row r="115" spans="3:12" x14ac:dyDescent="0.3">
      <c r="C115" t="s">
        <v>53</v>
      </c>
      <c r="D115" s="1">
        <v>42986</v>
      </c>
      <c r="E115" s="2">
        <v>0.58736111111111111</v>
      </c>
      <c r="F115" t="s">
        <v>45</v>
      </c>
      <c r="G115">
        <v>7</v>
      </c>
      <c r="H115" t="s">
        <v>12</v>
      </c>
      <c r="I115" t="s">
        <v>24</v>
      </c>
      <c r="J115" t="s">
        <v>20</v>
      </c>
      <c r="K115" t="s">
        <v>34</v>
      </c>
      <c r="L115">
        <v>108</v>
      </c>
    </row>
    <row r="116" spans="3:12" x14ac:dyDescent="0.3">
      <c r="C116" t="s">
        <v>54</v>
      </c>
      <c r="D116" s="1">
        <v>42983</v>
      </c>
      <c r="E116" s="2">
        <v>0.26180555555555557</v>
      </c>
      <c r="F116" t="s">
        <v>46</v>
      </c>
      <c r="G116">
        <v>2</v>
      </c>
      <c r="H116" t="s">
        <v>12</v>
      </c>
      <c r="I116" t="s">
        <v>24</v>
      </c>
      <c r="J116" t="s">
        <v>19</v>
      </c>
      <c r="K116" t="s">
        <v>35</v>
      </c>
      <c r="L116">
        <v>109</v>
      </c>
    </row>
    <row r="117" spans="3:12" x14ac:dyDescent="0.3">
      <c r="C117" t="s">
        <v>54</v>
      </c>
      <c r="D117" s="1">
        <v>42982</v>
      </c>
      <c r="E117" s="2">
        <v>0.25502314814814814</v>
      </c>
      <c r="F117" t="s">
        <v>46</v>
      </c>
      <c r="G117">
        <v>1</v>
      </c>
      <c r="H117" t="s">
        <v>12</v>
      </c>
      <c r="I117" t="s">
        <v>24</v>
      </c>
      <c r="J117" t="s">
        <v>15</v>
      </c>
      <c r="K117" t="s">
        <v>36</v>
      </c>
      <c r="L117">
        <v>110</v>
      </c>
    </row>
    <row r="118" spans="3:12" x14ac:dyDescent="0.3">
      <c r="C118" t="s">
        <v>54</v>
      </c>
      <c r="D118" s="1">
        <v>42982</v>
      </c>
      <c r="E118" s="2">
        <v>0.59542824074074074</v>
      </c>
      <c r="F118" t="s">
        <v>46</v>
      </c>
      <c r="G118">
        <v>4</v>
      </c>
      <c r="H118" t="s">
        <v>12</v>
      </c>
      <c r="I118" t="s">
        <v>24</v>
      </c>
      <c r="J118" t="s">
        <v>17</v>
      </c>
      <c r="K118" t="s">
        <v>37</v>
      </c>
      <c r="L118">
        <v>111</v>
      </c>
    </row>
    <row r="119" spans="3:12" x14ac:dyDescent="0.3">
      <c r="C119" t="s">
        <v>54</v>
      </c>
      <c r="D119" s="1">
        <v>42982</v>
      </c>
      <c r="E119" s="2">
        <v>0.92380787037037038</v>
      </c>
      <c r="F119" t="s">
        <v>46</v>
      </c>
      <c r="G119">
        <v>4</v>
      </c>
      <c r="H119" t="s">
        <v>12</v>
      </c>
      <c r="I119" t="s">
        <v>24</v>
      </c>
      <c r="J119" t="s">
        <v>13</v>
      </c>
      <c r="K119" t="s">
        <v>38</v>
      </c>
      <c r="L119">
        <v>112</v>
      </c>
    </row>
    <row r="120" spans="3:12" x14ac:dyDescent="0.3">
      <c r="C120" t="s">
        <v>54</v>
      </c>
      <c r="D120" s="1">
        <v>42983</v>
      </c>
      <c r="E120" s="2">
        <v>0.41519675925925931</v>
      </c>
      <c r="F120" t="s">
        <v>46</v>
      </c>
      <c r="G120">
        <v>1</v>
      </c>
      <c r="H120" t="s">
        <v>12</v>
      </c>
      <c r="I120" t="s">
        <v>24</v>
      </c>
      <c r="J120" t="s">
        <v>20</v>
      </c>
      <c r="K120" t="s">
        <v>25</v>
      </c>
      <c r="L120">
        <v>113</v>
      </c>
    </row>
    <row r="121" spans="3:12" x14ac:dyDescent="0.3">
      <c r="C121" t="s">
        <v>54</v>
      </c>
      <c r="D121" s="1">
        <v>42983</v>
      </c>
      <c r="E121" s="2">
        <v>0.41677083333333331</v>
      </c>
      <c r="F121" t="s">
        <v>46</v>
      </c>
      <c r="G121">
        <v>1</v>
      </c>
      <c r="H121" t="s">
        <v>12</v>
      </c>
      <c r="I121" t="s">
        <v>24</v>
      </c>
      <c r="J121" t="s">
        <v>20</v>
      </c>
      <c r="K121" t="s">
        <v>26</v>
      </c>
      <c r="L121">
        <v>114</v>
      </c>
    </row>
    <row r="122" spans="3:12" x14ac:dyDescent="0.3">
      <c r="C122" t="s">
        <v>54</v>
      </c>
      <c r="D122" s="1">
        <v>42983</v>
      </c>
      <c r="E122" s="2">
        <v>0.93258101851851849</v>
      </c>
      <c r="F122" t="s">
        <v>46</v>
      </c>
      <c r="G122">
        <v>1</v>
      </c>
      <c r="H122" t="s">
        <v>12</v>
      </c>
      <c r="I122" t="s">
        <v>24</v>
      </c>
      <c r="J122" t="s">
        <v>20</v>
      </c>
      <c r="K122" t="s">
        <v>27</v>
      </c>
      <c r="L122">
        <v>115</v>
      </c>
    </row>
    <row r="123" spans="3:12" x14ac:dyDescent="0.3">
      <c r="C123" t="s">
        <v>54</v>
      </c>
      <c r="D123" s="1">
        <v>42984</v>
      </c>
      <c r="E123" s="2">
        <v>0.25626157407407407</v>
      </c>
      <c r="F123" t="s">
        <v>46</v>
      </c>
      <c r="G123">
        <v>1</v>
      </c>
      <c r="H123" t="s">
        <v>12</v>
      </c>
      <c r="I123" t="s">
        <v>24</v>
      </c>
      <c r="J123" t="s">
        <v>20</v>
      </c>
      <c r="K123" t="s">
        <v>28</v>
      </c>
      <c r="L123">
        <v>116</v>
      </c>
    </row>
    <row r="124" spans="3:12" x14ac:dyDescent="0.3">
      <c r="C124" t="s">
        <v>54</v>
      </c>
      <c r="D124" s="1">
        <v>42984</v>
      </c>
      <c r="E124" s="2">
        <v>0.58702546296296299</v>
      </c>
      <c r="F124" t="s">
        <v>46</v>
      </c>
      <c r="G124">
        <v>3</v>
      </c>
      <c r="H124" t="s">
        <v>12</v>
      </c>
      <c r="I124" t="s">
        <v>24</v>
      </c>
      <c r="J124" t="s">
        <v>20</v>
      </c>
      <c r="K124" t="s">
        <v>29</v>
      </c>
      <c r="L124">
        <v>117</v>
      </c>
    </row>
    <row r="125" spans="3:12" x14ac:dyDescent="0.3">
      <c r="C125" t="s">
        <v>54</v>
      </c>
      <c r="D125" s="1">
        <v>42985</v>
      </c>
      <c r="E125" s="2">
        <v>0.25603009259259263</v>
      </c>
      <c r="F125" t="s">
        <v>46</v>
      </c>
      <c r="G125">
        <v>3</v>
      </c>
      <c r="H125" t="s">
        <v>12</v>
      </c>
      <c r="I125" t="s">
        <v>24</v>
      </c>
      <c r="J125" t="s">
        <v>13</v>
      </c>
      <c r="K125" t="s">
        <v>30</v>
      </c>
      <c r="L125">
        <v>118</v>
      </c>
    </row>
    <row r="126" spans="3:12" x14ac:dyDescent="0.3">
      <c r="C126" t="s">
        <v>54</v>
      </c>
      <c r="D126" s="1">
        <v>42983</v>
      </c>
      <c r="E126" s="2">
        <v>0.4163310185185185</v>
      </c>
      <c r="F126" t="s">
        <v>46</v>
      </c>
      <c r="G126">
        <v>1</v>
      </c>
      <c r="H126" t="s">
        <v>12</v>
      </c>
      <c r="I126" t="s">
        <v>24</v>
      </c>
      <c r="J126" t="s">
        <v>20</v>
      </c>
      <c r="K126" t="s">
        <v>31</v>
      </c>
      <c r="L126">
        <v>119</v>
      </c>
    </row>
    <row r="127" spans="3:12" x14ac:dyDescent="0.3">
      <c r="C127" t="s">
        <v>54</v>
      </c>
      <c r="D127" s="1">
        <v>42983</v>
      </c>
      <c r="E127" s="2">
        <v>0.41559027777777779</v>
      </c>
      <c r="F127" t="s">
        <v>46</v>
      </c>
      <c r="G127">
        <v>1</v>
      </c>
      <c r="H127" t="s">
        <v>12</v>
      </c>
      <c r="I127" t="s">
        <v>24</v>
      </c>
      <c r="J127" t="s">
        <v>20</v>
      </c>
      <c r="K127" t="s">
        <v>32</v>
      </c>
      <c r="L127">
        <v>120</v>
      </c>
    </row>
    <row r="128" spans="3:12" x14ac:dyDescent="0.3">
      <c r="C128" t="s">
        <v>54</v>
      </c>
      <c r="D128" s="1">
        <v>42983</v>
      </c>
      <c r="E128" s="2">
        <v>0.41596064814814815</v>
      </c>
      <c r="F128" t="s">
        <v>46</v>
      </c>
      <c r="G128">
        <v>2</v>
      </c>
      <c r="H128" t="s">
        <v>12</v>
      </c>
      <c r="I128" t="s">
        <v>24</v>
      </c>
      <c r="J128" t="s">
        <v>20</v>
      </c>
      <c r="K128" t="s">
        <v>33</v>
      </c>
      <c r="L128">
        <v>121</v>
      </c>
    </row>
    <row r="129" spans="3:12" x14ac:dyDescent="0.3">
      <c r="C129" t="s">
        <v>54</v>
      </c>
      <c r="D129" s="1">
        <v>42984</v>
      </c>
      <c r="E129" s="2">
        <v>0.58737268518518515</v>
      </c>
      <c r="F129" t="s">
        <v>46</v>
      </c>
      <c r="G129">
        <v>8</v>
      </c>
      <c r="H129" t="s">
        <v>12</v>
      </c>
      <c r="I129" t="s">
        <v>24</v>
      </c>
      <c r="J129" t="s">
        <v>17</v>
      </c>
      <c r="K129" t="s">
        <v>34</v>
      </c>
      <c r="L129">
        <v>122</v>
      </c>
    </row>
    <row r="130" spans="3:12" x14ac:dyDescent="0.3">
      <c r="C130" t="s">
        <v>54</v>
      </c>
      <c r="D130" s="1">
        <v>42987</v>
      </c>
      <c r="E130" s="2">
        <v>0.25493055555555555</v>
      </c>
      <c r="F130" t="s">
        <v>46</v>
      </c>
      <c r="G130">
        <v>2</v>
      </c>
      <c r="H130" t="s">
        <v>12</v>
      </c>
      <c r="I130" t="s">
        <v>24</v>
      </c>
      <c r="J130" t="s">
        <v>13</v>
      </c>
      <c r="K130" t="s">
        <v>35</v>
      </c>
      <c r="L130">
        <v>123</v>
      </c>
    </row>
    <row r="131" spans="3:12" x14ac:dyDescent="0.3">
      <c r="C131" t="s">
        <v>54</v>
      </c>
      <c r="D131" s="1">
        <v>42988</v>
      </c>
      <c r="E131" s="2">
        <v>0.58564814814814814</v>
      </c>
      <c r="F131" t="s">
        <v>46</v>
      </c>
      <c r="G131">
        <v>2</v>
      </c>
      <c r="H131" t="s">
        <v>12</v>
      </c>
      <c r="I131" t="s">
        <v>24</v>
      </c>
      <c r="J131" t="s">
        <v>13</v>
      </c>
      <c r="K131" t="s">
        <v>36</v>
      </c>
      <c r="L131">
        <v>124</v>
      </c>
    </row>
    <row r="132" spans="3:12" x14ac:dyDescent="0.3">
      <c r="C132" t="s">
        <v>54</v>
      </c>
      <c r="D132" s="1">
        <v>42982</v>
      </c>
      <c r="E132" s="2">
        <v>0.25872685185185185</v>
      </c>
      <c r="F132" t="s">
        <v>46</v>
      </c>
      <c r="G132">
        <v>2</v>
      </c>
      <c r="H132" t="s">
        <v>12</v>
      </c>
      <c r="I132" t="s">
        <v>24</v>
      </c>
      <c r="J132" t="s">
        <v>20</v>
      </c>
      <c r="K132" t="s">
        <v>37</v>
      </c>
      <c r="L132">
        <v>125</v>
      </c>
    </row>
    <row r="133" spans="3:12" x14ac:dyDescent="0.3">
      <c r="C133" t="s">
        <v>54</v>
      </c>
      <c r="D133" s="1">
        <v>42982</v>
      </c>
      <c r="E133" s="2">
        <v>0.92672453703703705</v>
      </c>
      <c r="F133" t="s">
        <v>46</v>
      </c>
      <c r="G133">
        <v>2</v>
      </c>
      <c r="H133" t="s">
        <v>12</v>
      </c>
      <c r="I133" t="s">
        <v>24</v>
      </c>
      <c r="J133" t="s">
        <v>15</v>
      </c>
      <c r="K133" t="s">
        <v>38</v>
      </c>
      <c r="L133">
        <v>126</v>
      </c>
    </row>
    <row r="134" spans="3:12" x14ac:dyDescent="0.3">
      <c r="D134" s="1"/>
      <c r="E134" s="2"/>
    </row>
    <row r="135" spans="3:12" x14ac:dyDescent="0.3">
      <c r="D135" s="1"/>
      <c r="E135" s="2"/>
    </row>
    <row r="136" spans="3:12" x14ac:dyDescent="0.3">
      <c r="D136" s="1"/>
      <c r="E136" s="2"/>
    </row>
    <row r="137" spans="3:12" x14ac:dyDescent="0.3">
      <c r="D137" s="1"/>
      <c r="E137" s="2"/>
    </row>
    <row r="138" spans="3:12" x14ac:dyDescent="0.3">
      <c r="D138" s="1"/>
      <c r="E138" s="2"/>
    </row>
    <row r="139" spans="3:12" x14ac:dyDescent="0.3">
      <c r="D139" s="1"/>
      <c r="E139" s="2"/>
    </row>
    <row r="140" spans="3:12" x14ac:dyDescent="0.3">
      <c r="D140" s="1"/>
      <c r="E140" s="2"/>
    </row>
    <row r="141" spans="3:12" x14ac:dyDescent="0.3">
      <c r="D141" s="1"/>
      <c r="E141" s="2"/>
    </row>
    <row r="142" spans="3:12" x14ac:dyDescent="0.3">
      <c r="D142" s="1"/>
      <c r="E142" s="2"/>
    </row>
    <row r="143" spans="3:12" x14ac:dyDescent="0.3">
      <c r="D143" s="1"/>
      <c r="E143" s="2"/>
    </row>
    <row r="144" spans="3:12" x14ac:dyDescent="0.3">
      <c r="D144" s="1"/>
      <c r="E144" s="2"/>
    </row>
    <row r="145" spans="4:5" x14ac:dyDescent="0.3">
      <c r="D145" s="1"/>
      <c r="E145" s="2"/>
    </row>
    <row r="146" spans="4:5" x14ac:dyDescent="0.3">
      <c r="D146" s="1"/>
      <c r="E146" s="2"/>
    </row>
    <row r="147" spans="4:5" x14ac:dyDescent="0.3">
      <c r="D147" s="1"/>
      <c r="E147" s="2"/>
    </row>
    <row r="148" spans="4:5" x14ac:dyDescent="0.3">
      <c r="D148" s="1"/>
      <c r="E148" s="2"/>
    </row>
    <row r="149" spans="4:5" x14ac:dyDescent="0.3">
      <c r="D149" s="1"/>
      <c r="E149" s="2"/>
    </row>
    <row r="150" spans="4:5" x14ac:dyDescent="0.3">
      <c r="D150" s="1"/>
      <c r="E150" s="2"/>
    </row>
    <row r="151" spans="4:5" x14ac:dyDescent="0.3">
      <c r="D151" s="1"/>
      <c r="E151" s="2"/>
    </row>
    <row r="152" spans="4:5" x14ac:dyDescent="0.3">
      <c r="D152" s="1"/>
      <c r="E152" s="2"/>
    </row>
    <row r="153" spans="4:5" x14ac:dyDescent="0.3">
      <c r="D153" s="1"/>
      <c r="E153" s="2"/>
    </row>
    <row r="154" spans="4:5" x14ac:dyDescent="0.3">
      <c r="D154" s="1"/>
      <c r="E154" s="2"/>
    </row>
    <row r="155" spans="4:5" x14ac:dyDescent="0.3">
      <c r="D155" s="1"/>
      <c r="E155" s="2"/>
    </row>
    <row r="156" spans="4:5" x14ac:dyDescent="0.3">
      <c r="D156" s="1"/>
      <c r="E156" s="2"/>
    </row>
    <row r="157" spans="4:5" x14ac:dyDescent="0.3">
      <c r="D157" s="1"/>
      <c r="E157" s="2"/>
    </row>
    <row r="158" spans="4:5" x14ac:dyDescent="0.3">
      <c r="D158" s="1"/>
      <c r="E158" s="2"/>
    </row>
    <row r="159" spans="4:5" x14ac:dyDescent="0.3">
      <c r="D159" s="1"/>
      <c r="E159" s="2"/>
    </row>
    <row r="160" spans="4:5" x14ac:dyDescent="0.3">
      <c r="D160" s="1"/>
      <c r="E160" s="2"/>
    </row>
    <row r="161" spans="4:5" x14ac:dyDescent="0.3">
      <c r="D161" s="1"/>
      <c r="E161" s="2"/>
    </row>
    <row r="162" spans="4:5" x14ac:dyDescent="0.3">
      <c r="D162" s="1"/>
      <c r="E162" s="2"/>
    </row>
    <row r="163" spans="4:5" x14ac:dyDescent="0.3">
      <c r="D163" s="1"/>
      <c r="E163" s="2"/>
    </row>
    <row r="164" spans="4:5" x14ac:dyDescent="0.3">
      <c r="D164" s="1"/>
      <c r="E164" s="2"/>
    </row>
    <row r="165" spans="4:5" x14ac:dyDescent="0.3">
      <c r="D165" s="1"/>
      <c r="E165" s="2"/>
    </row>
    <row r="166" spans="4:5" x14ac:dyDescent="0.3">
      <c r="D166" s="1"/>
      <c r="E166" s="2"/>
    </row>
    <row r="167" spans="4:5" x14ac:dyDescent="0.3">
      <c r="D167" s="1"/>
      <c r="E167" s="2"/>
    </row>
    <row r="168" spans="4:5" x14ac:dyDescent="0.3">
      <c r="D168" s="1"/>
      <c r="E168" s="2"/>
    </row>
    <row r="169" spans="4:5" x14ac:dyDescent="0.3">
      <c r="D169" s="1"/>
      <c r="E169" s="2"/>
    </row>
    <row r="170" spans="4:5" x14ac:dyDescent="0.3">
      <c r="D170" s="1"/>
      <c r="E170" s="2"/>
    </row>
    <row r="171" spans="4:5" x14ac:dyDescent="0.3">
      <c r="D171" s="1"/>
      <c r="E171" s="2"/>
    </row>
    <row r="172" spans="4:5" x14ac:dyDescent="0.3">
      <c r="D172" s="1"/>
      <c r="E172" s="2"/>
    </row>
    <row r="173" spans="4:5" x14ac:dyDescent="0.3">
      <c r="D173" s="1"/>
      <c r="E173" s="2"/>
    </row>
    <row r="174" spans="4:5" x14ac:dyDescent="0.3">
      <c r="D174" s="1"/>
      <c r="E174" s="2"/>
    </row>
    <row r="175" spans="4:5" x14ac:dyDescent="0.3">
      <c r="D175" s="1"/>
      <c r="E175" s="2"/>
    </row>
    <row r="176" spans="4:5" x14ac:dyDescent="0.3">
      <c r="D176" s="1"/>
      <c r="E176" s="2"/>
    </row>
    <row r="177" spans="4:5" x14ac:dyDescent="0.3">
      <c r="D177" s="1"/>
      <c r="E177" s="2"/>
    </row>
    <row r="178" spans="4:5" x14ac:dyDescent="0.3">
      <c r="D178" s="1"/>
      <c r="E178" s="2"/>
    </row>
    <row r="179" spans="4:5" x14ac:dyDescent="0.3">
      <c r="D179" s="1"/>
      <c r="E179" s="2"/>
    </row>
    <row r="180" spans="4:5" x14ac:dyDescent="0.3">
      <c r="D180" s="1"/>
      <c r="E180" s="2"/>
    </row>
    <row r="181" spans="4:5" x14ac:dyDescent="0.3">
      <c r="D181" s="1"/>
      <c r="E181" s="2"/>
    </row>
    <row r="182" spans="4:5" x14ac:dyDescent="0.3">
      <c r="D182" s="1"/>
      <c r="E182" s="2"/>
    </row>
    <row r="183" spans="4:5" x14ac:dyDescent="0.3">
      <c r="D183" s="1"/>
      <c r="E183" s="2"/>
    </row>
    <row r="184" spans="4:5" x14ac:dyDescent="0.3">
      <c r="D184" s="1"/>
      <c r="E184" s="2"/>
    </row>
    <row r="185" spans="4:5" x14ac:dyDescent="0.3">
      <c r="D185" s="1"/>
      <c r="E185" s="2"/>
    </row>
    <row r="186" spans="4:5" x14ac:dyDescent="0.3">
      <c r="D186" s="1"/>
      <c r="E186" s="2"/>
    </row>
    <row r="187" spans="4:5" x14ac:dyDescent="0.3">
      <c r="D187" s="1"/>
      <c r="E187" s="2"/>
    </row>
    <row r="188" spans="4:5" x14ac:dyDescent="0.3">
      <c r="D188" s="1"/>
      <c r="E188" s="2"/>
    </row>
    <row r="189" spans="4:5" x14ac:dyDescent="0.3">
      <c r="D189" s="1"/>
      <c r="E189" s="2"/>
    </row>
    <row r="190" spans="4:5" x14ac:dyDescent="0.3">
      <c r="D190" s="1"/>
      <c r="E190" s="2"/>
    </row>
    <row r="191" spans="4:5" x14ac:dyDescent="0.3">
      <c r="D191" s="1"/>
      <c r="E191" s="2"/>
    </row>
    <row r="192" spans="4:5" x14ac:dyDescent="0.3">
      <c r="D192" s="1"/>
      <c r="E192" s="2"/>
    </row>
    <row r="193" spans="4:5" x14ac:dyDescent="0.3">
      <c r="D193" s="1"/>
      <c r="E193" s="2"/>
    </row>
    <row r="194" spans="4:5" x14ac:dyDescent="0.3">
      <c r="D194" s="1"/>
      <c r="E194" s="2"/>
    </row>
    <row r="195" spans="4:5" x14ac:dyDescent="0.3">
      <c r="D195" s="1"/>
      <c r="E195" s="2"/>
    </row>
    <row r="196" spans="4:5" x14ac:dyDescent="0.3">
      <c r="D196" s="1"/>
      <c r="E196" s="2"/>
    </row>
    <row r="197" spans="4:5" x14ac:dyDescent="0.3">
      <c r="D197" s="1"/>
      <c r="E197" s="2"/>
    </row>
    <row r="198" spans="4:5" x14ac:dyDescent="0.3">
      <c r="D198" s="1"/>
      <c r="E198" s="2"/>
    </row>
    <row r="199" spans="4:5" x14ac:dyDescent="0.3">
      <c r="D199" s="1"/>
      <c r="E199" s="2"/>
    </row>
    <row r="200" spans="4:5" x14ac:dyDescent="0.3">
      <c r="D200" s="1"/>
      <c r="E200" s="2"/>
    </row>
    <row r="201" spans="4:5" x14ac:dyDescent="0.3">
      <c r="D201" s="1"/>
      <c r="E201" s="2"/>
    </row>
    <row r="202" spans="4:5" x14ac:dyDescent="0.3">
      <c r="D202" s="1"/>
      <c r="E202" s="2"/>
    </row>
    <row r="203" spans="4:5" x14ac:dyDescent="0.3">
      <c r="D203" s="1"/>
      <c r="E203" s="2"/>
    </row>
    <row r="204" spans="4:5" x14ac:dyDescent="0.3">
      <c r="D204" s="1"/>
      <c r="E204" s="2"/>
    </row>
    <row r="205" spans="4:5" x14ac:dyDescent="0.3">
      <c r="D205" s="1"/>
      <c r="E205" s="2"/>
    </row>
    <row r="206" spans="4:5" x14ac:dyDescent="0.3">
      <c r="D206" s="1"/>
      <c r="E206" s="2"/>
    </row>
    <row r="207" spans="4:5" x14ac:dyDescent="0.3">
      <c r="D207" s="1"/>
      <c r="E207" s="2"/>
    </row>
    <row r="208" spans="4:5" x14ac:dyDescent="0.3">
      <c r="D208" s="1"/>
      <c r="E208" s="2"/>
    </row>
    <row r="209" spans="4:5" x14ac:dyDescent="0.3">
      <c r="D209" s="1"/>
      <c r="E209" s="2"/>
    </row>
    <row r="210" spans="4:5" x14ac:dyDescent="0.3">
      <c r="D210" s="1"/>
      <c r="E210" s="2"/>
    </row>
    <row r="211" spans="4:5" x14ac:dyDescent="0.3">
      <c r="D211" s="1"/>
      <c r="E211" s="2"/>
    </row>
    <row r="212" spans="4:5" x14ac:dyDescent="0.3">
      <c r="D212" s="1"/>
      <c r="E212" s="2"/>
    </row>
    <row r="213" spans="4:5" x14ac:dyDescent="0.3">
      <c r="D213" s="1"/>
      <c r="E213" s="2"/>
    </row>
    <row r="214" spans="4:5" x14ac:dyDescent="0.3">
      <c r="D214" s="1"/>
      <c r="E214" s="2"/>
    </row>
    <row r="215" spans="4:5" x14ac:dyDescent="0.3">
      <c r="D215" s="1"/>
      <c r="E215" s="2"/>
    </row>
    <row r="216" spans="4:5" x14ac:dyDescent="0.3">
      <c r="D216" s="1"/>
      <c r="E216" s="2"/>
    </row>
    <row r="217" spans="4:5" x14ac:dyDescent="0.3">
      <c r="D217" s="1"/>
      <c r="E217" s="2"/>
    </row>
    <row r="218" spans="4:5" x14ac:dyDescent="0.3">
      <c r="D218" s="1"/>
      <c r="E218" s="2"/>
    </row>
    <row r="219" spans="4:5" x14ac:dyDescent="0.3">
      <c r="D219" s="1"/>
      <c r="E219" s="2"/>
    </row>
    <row r="220" spans="4:5" x14ac:dyDescent="0.3">
      <c r="D220" s="1"/>
      <c r="E220" s="2"/>
    </row>
    <row r="221" spans="4:5" x14ac:dyDescent="0.3">
      <c r="D221" s="1"/>
      <c r="E221" s="2"/>
    </row>
    <row r="222" spans="4:5" x14ac:dyDescent="0.3">
      <c r="D222" s="1"/>
      <c r="E222" s="2"/>
    </row>
    <row r="223" spans="4:5" x14ac:dyDescent="0.3">
      <c r="D223" s="1"/>
      <c r="E223" s="2"/>
    </row>
    <row r="224" spans="4:5" x14ac:dyDescent="0.3">
      <c r="D224" s="1"/>
      <c r="E224" s="2"/>
    </row>
    <row r="225" spans="4:5" x14ac:dyDescent="0.3">
      <c r="D225" s="1"/>
      <c r="E225" s="2"/>
    </row>
    <row r="226" spans="4:5" x14ac:dyDescent="0.3">
      <c r="D226" s="1"/>
      <c r="E226" s="2"/>
    </row>
    <row r="227" spans="4:5" x14ac:dyDescent="0.3">
      <c r="D227" s="1"/>
      <c r="E227" s="2"/>
    </row>
    <row r="228" spans="4:5" x14ac:dyDescent="0.3">
      <c r="D228" s="1"/>
      <c r="E228" s="2"/>
    </row>
    <row r="229" spans="4:5" x14ac:dyDescent="0.3">
      <c r="D229" s="1"/>
      <c r="E229" s="2"/>
    </row>
    <row r="230" spans="4:5" x14ac:dyDescent="0.3">
      <c r="D230" s="1"/>
      <c r="E230" s="2"/>
    </row>
    <row r="231" spans="4:5" x14ac:dyDescent="0.3">
      <c r="D231" s="1"/>
      <c r="E231" s="2"/>
    </row>
    <row r="232" spans="4:5" x14ac:dyDescent="0.3">
      <c r="D232" s="1"/>
      <c r="E232" s="2"/>
    </row>
    <row r="233" spans="4:5" x14ac:dyDescent="0.3">
      <c r="D233" s="1"/>
      <c r="E233" s="2"/>
    </row>
    <row r="234" spans="4:5" x14ac:dyDescent="0.3">
      <c r="D234" s="1"/>
      <c r="E234" s="2"/>
    </row>
    <row r="235" spans="4:5" x14ac:dyDescent="0.3">
      <c r="D235" s="1"/>
      <c r="E235" s="2"/>
    </row>
    <row r="236" spans="4:5" x14ac:dyDescent="0.3">
      <c r="D236" s="1"/>
      <c r="E236" s="2"/>
    </row>
    <row r="237" spans="4:5" x14ac:dyDescent="0.3">
      <c r="D237" s="1"/>
      <c r="E237" s="2"/>
    </row>
    <row r="238" spans="4:5" x14ac:dyDescent="0.3">
      <c r="D238" s="1"/>
      <c r="E238" s="2"/>
    </row>
    <row r="239" spans="4:5" x14ac:dyDescent="0.3">
      <c r="D239" s="1"/>
      <c r="E239" s="2"/>
    </row>
    <row r="240" spans="4:5" x14ac:dyDescent="0.3">
      <c r="D240" s="1"/>
      <c r="E240" s="2"/>
    </row>
    <row r="241" spans="4:5" x14ac:dyDescent="0.3">
      <c r="D241" s="1"/>
      <c r="E241" s="2"/>
    </row>
    <row r="242" spans="4:5" x14ac:dyDescent="0.3">
      <c r="D242" s="1"/>
      <c r="E242" s="2"/>
    </row>
    <row r="243" spans="4:5" x14ac:dyDescent="0.3">
      <c r="D243" s="1"/>
      <c r="E243" s="2"/>
    </row>
    <row r="244" spans="4:5" x14ac:dyDescent="0.3">
      <c r="D244" s="1"/>
      <c r="E244" s="2"/>
    </row>
    <row r="245" spans="4:5" x14ac:dyDescent="0.3">
      <c r="D245" s="1"/>
      <c r="E245" s="2"/>
    </row>
    <row r="246" spans="4:5" x14ac:dyDescent="0.3">
      <c r="D246" s="1"/>
      <c r="E246" s="2"/>
    </row>
    <row r="247" spans="4:5" x14ac:dyDescent="0.3">
      <c r="D247" s="1"/>
      <c r="E247" s="2"/>
    </row>
    <row r="248" spans="4:5" x14ac:dyDescent="0.3">
      <c r="D248" s="1"/>
      <c r="E248" s="2"/>
    </row>
    <row r="249" spans="4:5" x14ac:dyDescent="0.3">
      <c r="D249" s="1"/>
      <c r="E249" s="2"/>
    </row>
    <row r="250" spans="4:5" x14ac:dyDescent="0.3">
      <c r="D250" s="1"/>
      <c r="E250" s="2"/>
    </row>
    <row r="251" spans="4:5" x14ac:dyDescent="0.3">
      <c r="D251" s="1"/>
      <c r="E251" s="2"/>
    </row>
    <row r="252" spans="4:5" x14ac:dyDescent="0.3">
      <c r="D252" s="1"/>
      <c r="E252" s="2"/>
    </row>
    <row r="253" spans="4:5" x14ac:dyDescent="0.3">
      <c r="D253" s="1"/>
      <c r="E253" s="2"/>
    </row>
    <row r="254" spans="4:5" x14ac:dyDescent="0.3">
      <c r="D254" s="1"/>
      <c r="E254" s="2"/>
    </row>
    <row r="255" spans="4:5" x14ac:dyDescent="0.3">
      <c r="D255" s="1"/>
      <c r="E255" s="2"/>
    </row>
    <row r="256" spans="4:5" x14ac:dyDescent="0.3">
      <c r="D256" s="1"/>
      <c r="E256" s="2"/>
    </row>
    <row r="257" spans="4:5" x14ac:dyDescent="0.3">
      <c r="D257" s="1"/>
      <c r="E257" s="2"/>
    </row>
    <row r="258" spans="4:5" x14ac:dyDescent="0.3">
      <c r="D258" s="1"/>
      <c r="E258" s="2"/>
    </row>
    <row r="259" spans="4:5" x14ac:dyDescent="0.3">
      <c r="D259" s="1"/>
      <c r="E259" s="2"/>
    </row>
    <row r="260" spans="4:5" x14ac:dyDescent="0.3">
      <c r="D260" s="1"/>
      <c r="E260" s="2"/>
    </row>
    <row r="261" spans="4:5" x14ac:dyDescent="0.3">
      <c r="D261" s="1"/>
      <c r="E261" s="2"/>
    </row>
    <row r="262" spans="4:5" x14ac:dyDescent="0.3">
      <c r="D262" s="1"/>
      <c r="E262" s="2"/>
    </row>
    <row r="263" spans="4:5" x14ac:dyDescent="0.3">
      <c r="D263" s="1"/>
      <c r="E263" s="2"/>
    </row>
    <row r="264" spans="4:5" x14ac:dyDescent="0.3">
      <c r="D264" s="1"/>
      <c r="E264" s="2"/>
    </row>
    <row r="265" spans="4:5" x14ac:dyDescent="0.3">
      <c r="D265" s="1"/>
      <c r="E265" s="2"/>
    </row>
    <row r="266" spans="4:5" x14ac:dyDescent="0.3">
      <c r="D266" s="1"/>
      <c r="E266" s="2"/>
    </row>
    <row r="267" spans="4:5" x14ac:dyDescent="0.3">
      <c r="D267" s="1"/>
      <c r="E267" s="2"/>
    </row>
    <row r="268" spans="4:5" x14ac:dyDescent="0.3">
      <c r="D268" s="1"/>
      <c r="E268" s="2"/>
    </row>
    <row r="269" spans="4:5" x14ac:dyDescent="0.3">
      <c r="D269" s="1"/>
      <c r="E269" s="2"/>
    </row>
    <row r="270" spans="4:5" x14ac:dyDescent="0.3">
      <c r="D270" s="1"/>
      <c r="E270" s="2"/>
    </row>
    <row r="271" spans="4:5" x14ac:dyDescent="0.3">
      <c r="D271" s="1"/>
      <c r="E271" s="2"/>
    </row>
    <row r="272" spans="4:5" x14ac:dyDescent="0.3">
      <c r="D272" s="1"/>
      <c r="E272" s="2"/>
    </row>
    <row r="273" spans="4:5" x14ac:dyDescent="0.3">
      <c r="D273" s="1"/>
      <c r="E273" s="2"/>
    </row>
    <row r="274" spans="4:5" x14ac:dyDescent="0.3">
      <c r="D274" s="1"/>
      <c r="E274" s="2"/>
    </row>
    <row r="275" spans="4:5" x14ac:dyDescent="0.3">
      <c r="D275" s="1"/>
      <c r="E275" s="2"/>
    </row>
    <row r="276" spans="4:5" x14ac:dyDescent="0.3">
      <c r="D276" s="1"/>
      <c r="E276" s="2"/>
    </row>
    <row r="277" spans="4:5" x14ac:dyDescent="0.3">
      <c r="D277" s="1"/>
      <c r="E277" s="2"/>
    </row>
    <row r="278" spans="4:5" x14ac:dyDescent="0.3">
      <c r="D278" s="1"/>
      <c r="E278" s="2"/>
    </row>
    <row r="279" spans="4:5" x14ac:dyDescent="0.3">
      <c r="D279" s="1"/>
      <c r="E279" s="2"/>
    </row>
    <row r="280" spans="4:5" x14ac:dyDescent="0.3">
      <c r="D280" s="1"/>
      <c r="E280" s="2"/>
    </row>
    <row r="281" spans="4:5" x14ac:dyDescent="0.3">
      <c r="D281" s="1"/>
      <c r="E281" s="2"/>
    </row>
    <row r="282" spans="4:5" x14ac:dyDescent="0.3">
      <c r="D282" s="1"/>
      <c r="E282" s="2"/>
    </row>
    <row r="283" spans="4:5" x14ac:dyDescent="0.3">
      <c r="D283" s="1"/>
      <c r="E283" s="2"/>
    </row>
    <row r="284" spans="4:5" x14ac:dyDescent="0.3">
      <c r="D284" s="1"/>
      <c r="E284" s="2"/>
    </row>
    <row r="285" spans="4:5" x14ac:dyDescent="0.3">
      <c r="D285" s="1"/>
      <c r="E285" s="2"/>
    </row>
    <row r="286" spans="4:5" x14ac:dyDescent="0.3">
      <c r="D286" s="1"/>
      <c r="E286" s="2"/>
    </row>
    <row r="287" spans="4:5" x14ac:dyDescent="0.3">
      <c r="D287" s="1"/>
      <c r="E287" s="2"/>
    </row>
    <row r="288" spans="4:5" x14ac:dyDescent="0.3">
      <c r="D288" s="1"/>
      <c r="E288" s="2"/>
    </row>
    <row r="289" spans="4:5" x14ac:dyDescent="0.3">
      <c r="D289" s="1"/>
      <c r="E289" s="2"/>
    </row>
    <row r="290" spans="4:5" x14ac:dyDescent="0.3">
      <c r="D290" s="1"/>
      <c r="E290" s="2"/>
    </row>
    <row r="291" spans="4:5" x14ac:dyDescent="0.3">
      <c r="D291" s="1"/>
      <c r="E291" s="2"/>
    </row>
    <row r="292" spans="4:5" x14ac:dyDescent="0.3">
      <c r="D292" s="1"/>
      <c r="E292" s="2"/>
    </row>
    <row r="293" spans="4:5" x14ac:dyDescent="0.3">
      <c r="D293" s="1"/>
      <c r="E293" s="2"/>
    </row>
    <row r="294" spans="4:5" x14ac:dyDescent="0.3">
      <c r="D294" s="1"/>
      <c r="E294" s="2"/>
    </row>
    <row r="295" spans="4:5" x14ac:dyDescent="0.3">
      <c r="D295" s="1"/>
      <c r="E295" s="2"/>
    </row>
    <row r="296" spans="4:5" x14ac:dyDescent="0.3">
      <c r="D296" s="1"/>
      <c r="E296" s="2"/>
    </row>
    <row r="297" spans="4:5" x14ac:dyDescent="0.3">
      <c r="D297" s="1"/>
      <c r="E297" s="2"/>
    </row>
    <row r="298" spans="4:5" x14ac:dyDescent="0.3">
      <c r="D298" s="1"/>
      <c r="E298" s="2"/>
    </row>
    <row r="299" spans="4:5" x14ac:dyDescent="0.3">
      <c r="D299" s="1"/>
      <c r="E299" s="2"/>
    </row>
    <row r="300" spans="4:5" x14ac:dyDescent="0.3">
      <c r="D300" s="1"/>
      <c r="E300" s="2"/>
    </row>
    <row r="301" spans="4:5" x14ac:dyDescent="0.3">
      <c r="D301" s="1"/>
      <c r="E301" s="2"/>
    </row>
    <row r="302" spans="4:5" x14ac:dyDescent="0.3">
      <c r="D302" s="1"/>
      <c r="E302" s="2"/>
    </row>
    <row r="303" spans="4:5" x14ac:dyDescent="0.3">
      <c r="D303" s="1"/>
      <c r="E303" s="2"/>
    </row>
    <row r="304" spans="4:5" x14ac:dyDescent="0.3">
      <c r="D304" s="1"/>
      <c r="E304" s="2"/>
    </row>
    <row r="305" spans="4:5" x14ac:dyDescent="0.3">
      <c r="D305" s="1"/>
      <c r="E305" s="2"/>
    </row>
    <row r="306" spans="4:5" x14ac:dyDescent="0.3">
      <c r="D306" s="1"/>
      <c r="E306" s="2"/>
    </row>
    <row r="307" spans="4:5" x14ac:dyDescent="0.3">
      <c r="D307" s="1"/>
      <c r="E307" s="2"/>
    </row>
    <row r="308" spans="4:5" x14ac:dyDescent="0.3">
      <c r="D308" s="1"/>
      <c r="E308" s="2"/>
    </row>
    <row r="309" spans="4:5" x14ac:dyDescent="0.3">
      <c r="D309" s="1"/>
      <c r="E309" s="2"/>
    </row>
    <row r="310" spans="4:5" x14ac:dyDescent="0.3">
      <c r="D310" s="1"/>
      <c r="E310" s="2"/>
    </row>
    <row r="311" spans="4:5" x14ac:dyDescent="0.3">
      <c r="D311" s="1"/>
      <c r="E311" s="2"/>
    </row>
    <row r="312" spans="4:5" x14ac:dyDescent="0.3">
      <c r="D312" s="1"/>
      <c r="E312" s="2"/>
    </row>
    <row r="313" spans="4:5" x14ac:dyDescent="0.3">
      <c r="D313" s="1"/>
      <c r="E313" s="2"/>
    </row>
    <row r="314" spans="4:5" x14ac:dyDescent="0.3">
      <c r="D314" s="1"/>
      <c r="E314" s="2"/>
    </row>
    <row r="315" spans="4:5" x14ac:dyDescent="0.3">
      <c r="D315" s="1"/>
      <c r="E315" s="2"/>
    </row>
    <row r="316" spans="4:5" x14ac:dyDescent="0.3">
      <c r="D316" s="1"/>
      <c r="E316" s="2"/>
    </row>
    <row r="317" spans="4:5" x14ac:dyDescent="0.3">
      <c r="D317" s="1"/>
      <c r="E317" s="2"/>
    </row>
    <row r="318" spans="4:5" x14ac:dyDescent="0.3">
      <c r="D318" s="1"/>
      <c r="E318" s="2"/>
    </row>
    <row r="319" spans="4:5" x14ac:dyDescent="0.3">
      <c r="D319" s="1"/>
      <c r="E319" s="2"/>
    </row>
    <row r="320" spans="4:5" x14ac:dyDescent="0.3">
      <c r="D320" s="1"/>
      <c r="E320" s="2"/>
    </row>
    <row r="321" spans="4:5" x14ac:dyDescent="0.3">
      <c r="D321" s="1"/>
      <c r="E321" s="2"/>
    </row>
    <row r="322" spans="4:5" x14ac:dyDescent="0.3">
      <c r="D322" s="1"/>
      <c r="E322" s="2"/>
    </row>
    <row r="323" spans="4:5" x14ac:dyDescent="0.3">
      <c r="D323" s="1"/>
      <c r="E323" s="2"/>
    </row>
    <row r="324" spans="4:5" x14ac:dyDescent="0.3">
      <c r="D324" s="1"/>
      <c r="E324" s="2"/>
    </row>
    <row r="325" spans="4:5" x14ac:dyDescent="0.3">
      <c r="D325" s="1"/>
      <c r="E325" s="2"/>
    </row>
    <row r="326" spans="4:5" x14ac:dyDescent="0.3">
      <c r="D326" s="1"/>
      <c r="E326" s="2"/>
    </row>
    <row r="327" spans="4:5" x14ac:dyDescent="0.3">
      <c r="D327" s="1"/>
      <c r="E327" s="2"/>
    </row>
    <row r="328" spans="4:5" x14ac:dyDescent="0.3">
      <c r="D328" s="1"/>
      <c r="E328" s="2"/>
    </row>
    <row r="329" spans="4:5" x14ac:dyDescent="0.3">
      <c r="D329" s="1"/>
      <c r="E329" s="2"/>
    </row>
    <row r="330" spans="4:5" x14ac:dyDescent="0.3">
      <c r="D330" s="1"/>
      <c r="E330" s="2"/>
    </row>
    <row r="331" spans="4:5" x14ac:dyDescent="0.3">
      <c r="D331" s="1"/>
      <c r="E331" s="2"/>
    </row>
    <row r="332" spans="4:5" x14ac:dyDescent="0.3">
      <c r="D332" s="1"/>
      <c r="E332" s="2"/>
    </row>
    <row r="333" spans="4:5" x14ac:dyDescent="0.3">
      <c r="D333" s="1"/>
      <c r="E333" s="2"/>
    </row>
    <row r="334" spans="4:5" x14ac:dyDescent="0.3">
      <c r="D334" s="1"/>
      <c r="E334" s="2"/>
    </row>
    <row r="335" spans="4:5" x14ac:dyDescent="0.3">
      <c r="D335" s="1"/>
      <c r="E335" s="2"/>
    </row>
    <row r="336" spans="4:5" x14ac:dyDescent="0.3">
      <c r="D336" s="1"/>
      <c r="E336" s="2"/>
    </row>
    <row r="337" spans="4:5" x14ac:dyDescent="0.3">
      <c r="D337" s="1"/>
      <c r="E337" s="2"/>
    </row>
    <row r="338" spans="4:5" x14ac:dyDescent="0.3">
      <c r="D338" s="1"/>
      <c r="E338" s="2"/>
    </row>
    <row r="339" spans="4:5" x14ac:dyDescent="0.3">
      <c r="D339" s="1"/>
      <c r="E339" s="2"/>
    </row>
    <row r="340" spans="4:5" x14ac:dyDescent="0.3">
      <c r="D340" s="1"/>
      <c r="E340" s="2"/>
    </row>
    <row r="341" spans="4:5" x14ac:dyDescent="0.3">
      <c r="D341" s="1"/>
      <c r="E341" s="2"/>
    </row>
    <row r="342" spans="4:5" x14ac:dyDescent="0.3">
      <c r="D342" s="1"/>
      <c r="E342" s="2"/>
    </row>
    <row r="343" spans="4:5" x14ac:dyDescent="0.3">
      <c r="D343" s="1"/>
      <c r="E343" s="2"/>
    </row>
    <row r="344" spans="4:5" x14ac:dyDescent="0.3">
      <c r="D344" s="1"/>
      <c r="E344" s="2"/>
    </row>
    <row r="345" spans="4:5" x14ac:dyDescent="0.3">
      <c r="D345" s="1"/>
      <c r="E345" s="2"/>
    </row>
    <row r="346" spans="4:5" x14ac:dyDescent="0.3">
      <c r="D346" s="1"/>
      <c r="E346" s="2"/>
    </row>
    <row r="347" spans="4:5" x14ac:dyDescent="0.3">
      <c r="D347" s="1"/>
      <c r="E347" s="2"/>
    </row>
    <row r="348" spans="4:5" x14ac:dyDescent="0.3">
      <c r="D348" s="1"/>
      <c r="E348" s="2"/>
    </row>
    <row r="349" spans="4:5" x14ac:dyDescent="0.3">
      <c r="D349" s="1"/>
      <c r="E349" s="2"/>
    </row>
    <row r="350" spans="4:5" x14ac:dyDescent="0.3">
      <c r="D350" s="1"/>
      <c r="E350" s="2"/>
    </row>
    <row r="351" spans="4:5" x14ac:dyDescent="0.3">
      <c r="D351" s="1"/>
      <c r="E351" s="2"/>
    </row>
    <row r="352" spans="4:5" x14ac:dyDescent="0.3">
      <c r="D352" s="1"/>
      <c r="E352" s="2"/>
    </row>
    <row r="353" spans="4:5" x14ac:dyDescent="0.3">
      <c r="D353" s="1"/>
      <c r="E353" s="2"/>
    </row>
    <row r="354" spans="4:5" x14ac:dyDescent="0.3">
      <c r="D354" s="1"/>
      <c r="E354" s="2"/>
    </row>
    <row r="355" spans="4:5" x14ac:dyDescent="0.3">
      <c r="D355" s="1"/>
      <c r="E355" s="2"/>
    </row>
    <row r="356" spans="4:5" x14ac:dyDescent="0.3">
      <c r="D356" s="1"/>
      <c r="E356" s="2"/>
    </row>
    <row r="357" spans="4:5" x14ac:dyDescent="0.3">
      <c r="D357" s="1"/>
      <c r="E357" s="2"/>
    </row>
    <row r="358" spans="4:5" x14ac:dyDescent="0.3">
      <c r="D358" s="1"/>
      <c r="E358" s="2"/>
    </row>
    <row r="359" spans="4:5" x14ac:dyDescent="0.3">
      <c r="D359" s="1"/>
      <c r="E359" s="2"/>
    </row>
    <row r="360" spans="4:5" x14ac:dyDescent="0.3">
      <c r="D360" s="1"/>
      <c r="E360" s="2"/>
    </row>
    <row r="361" spans="4:5" x14ac:dyDescent="0.3">
      <c r="D361" s="1"/>
      <c r="E361" s="2"/>
    </row>
    <row r="362" spans="4:5" x14ac:dyDescent="0.3">
      <c r="D362" s="1"/>
      <c r="E362" s="2"/>
    </row>
    <row r="363" spans="4:5" x14ac:dyDescent="0.3">
      <c r="D363" s="1"/>
      <c r="E363" s="2"/>
    </row>
    <row r="364" spans="4:5" x14ac:dyDescent="0.3">
      <c r="D364" s="1"/>
      <c r="E364" s="2"/>
    </row>
    <row r="365" spans="4:5" x14ac:dyDescent="0.3">
      <c r="D365" s="1"/>
      <c r="E365" s="2"/>
    </row>
    <row r="366" spans="4:5" x14ac:dyDescent="0.3">
      <c r="D366" s="1"/>
      <c r="E366" s="2"/>
    </row>
    <row r="367" spans="4:5" x14ac:dyDescent="0.3">
      <c r="D367" s="1"/>
      <c r="E367" s="2"/>
    </row>
    <row r="368" spans="4:5" x14ac:dyDescent="0.3">
      <c r="D368" s="1"/>
      <c r="E368" s="2"/>
    </row>
    <row r="369" spans="4:5" x14ac:dyDescent="0.3">
      <c r="D369" s="1"/>
      <c r="E369" s="2"/>
    </row>
    <row r="370" spans="4:5" x14ac:dyDescent="0.3">
      <c r="D370" s="1"/>
      <c r="E370" s="2"/>
    </row>
    <row r="371" spans="4:5" x14ac:dyDescent="0.3">
      <c r="D371" s="1"/>
      <c r="E371" s="2"/>
    </row>
    <row r="372" spans="4:5" x14ac:dyDescent="0.3">
      <c r="D372" s="1"/>
      <c r="E372" s="2"/>
    </row>
    <row r="373" spans="4:5" x14ac:dyDescent="0.3">
      <c r="D373" s="1"/>
      <c r="E373" s="2"/>
    </row>
    <row r="374" spans="4:5" x14ac:dyDescent="0.3">
      <c r="D374" s="1"/>
      <c r="E374" s="2"/>
    </row>
    <row r="375" spans="4:5" x14ac:dyDescent="0.3">
      <c r="D375" s="1"/>
      <c r="E375" s="2"/>
    </row>
    <row r="376" spans="4:5" x14ac:dyDescent="0.3">
      <c r="D376" s="1"/>
      <c r="E376" s="2"/>
    </row>
    <row r="377" spans="4:5" x14ac:dyDescent="0.3">
      <c r="D377" s="1"/>
      <c r="E377" s="2"/>
    </row>
    <row r="378" spans="4:5" x14ac:dyDescent="0.3">
      <c r="D378" s="1"/>
      <c r="E378" s="2"/>
    </row>
    <row r="379" spans="4:5" x14ac:dyDescent="0.3">
      <c r="D379" s="1"/>
      <c r="E379" s="2"/>
    </row>
    <row r="380" spans="4:5" x14ac:dyDescent="0.3">
      <c r="D380" s="1"/>
      <c r="E380" s="2"/>
    </row>
    <row r="381" spans="4:5" x14ac:dyDescent="0.3">
      <c r="D381" s="1"/>
      <c r="E381" s="2"/>
    </row>
    <row r="382" spans="4:5" x14ac:dyDescent="0.3">
      <c r="D382" s="1"/>
      <c r="E382" s="2"/>
    </row>
    <row r="383" spans="4:5" x14ac:dyDescent="0.3">
      <c r="D383" s="1"/>
      <c r="E383" s="2"/>
    </row>
    <row r="384" spans="4:5" x14ac:dyDescent="0.3">
      <c r="D384" s="1"/>
      <c r="E384" s="2"/>
    </row>
    <row r="385" spans="4:5" x14ac:dyDescent="0.3">
      <c r="D385" s="1"/>
      <c r="E385" s="2"/>
    </row>
    <row r="386" spans="4:5" x14ac:dyDescent="0.3">
      <c r="D386" s="1"/>
      <c r="E386" s="2"/>
    </row>
    <row r="387" spans="4:5" x14ac:dyDescent="0.3">
      <c r="D387" s="1"/>
      <c r="E387" s="2"/>
    </row>
    <row r="388" spans="4:5" x14ac:dyDescent="0.3">
      <c r="D388" s="1"/>
      <c r="E388" s="2"/>
    </row>
    <row r="389" spans="4:5" x14ac:dyDescent="0.3">
      <c r="D389" s="1"/>
      <c r="E389" s="2"/>
    </row>
    <row r="390" spans="4:5" x14ac:dyDescent="0.3">
      <c r="D390" s="1"/>
      <c r="E390" s="2"/>
    </row>
    <row r="391" spans="4:5" x14ac:dyDescent="0.3">
      <c r="D391" s="1"/>
      <c r="E391" s="2"/>
    </row>
    <row r="392" spans="4:5" x14ac:dyDescent="0.3">
      <c r="D392" s="1"/>
      <c r="E392" s="2"/>
    </row>
    <row r="393" spans="4:5" x14ac:dyDescent="0.3">
      <c r="D393" s="1"/>
      <c r="E393" s="2"/>
    </row>
    <row r="394" spans="4:5" x14ac:dyDescent="0.3">
      <c r="D394" s="1"/>
      <c r="E394" s="2"/>
    </row>
    <row r="395" spans="4:5" x14ac:dyDescent="0.3">
      <c r="D395" s="1"/>
      <c r="E395" s="2"/>
    </row>
    <row r="396" spans="4:5" x14ac:dyDescent="0.3">
      <c r="D396" s="1"/>
      <c r="E396" s="2"/>
    </row>
    <row r="397" spans="4:5" x14ac:dyDescent="0.3">
      <c r="D397" s="1"/>
      <c r="E397" s="2"/>
    </row>
    <row r="398" spans="4:5" x14ac:dyDescent="0.3">
      <c r="D398" s="1"/>
      <c r="E398" s="2"/>
    </row>
    <row r="399" spans="4:5" x14ac:dyDescent="0.3">
      <c r="D399" s="1"/>
      <c r="E399" s="2"/>
    </row>
    <row r="400" spans="4:5" x14ac:dyDescent="0.3">
      <c r="D400" s="1"/>
      <c r="E400" s="2"/>
    </row>
    <row r="401" spans="4:5" x14ac:dyDescent="0.3">
      <c r="D401" s="1"/>
      <c r="E401" s="2"/>
    </row>
    <row r="402" spans="4:5" x14ac:dyDescent="0.3">
      <c r="D402" s="1"/>
      <c r="E402" s="2"/>
    </row>
    <row r="403" spans="4:5" x14ac:dyDescent="0.3">
      <c r="D403" s="1"/>
      <c r="E403" s="2"/>
    </row>
    <row r="404" spans="4:5" x14ac:dyDescent="0.3">
      <c r="D404" s="1"/>
      <c r="E404" s="2"/>
    </row>
    <row r="405" spans="4:5" x14ac:dyDescent="0.3">
      <c r="D405" s="1"/>
      <c r="E405" s="2"/>
    </row>
    <row r="406" spans="4:5" x14ac:dyDescent="0.3">
      <c r="D406" s="1"/>
      <c r="E406" s="2"/>
    </row>
    <row r="407" spans="4:5" x14ac:dyDescent="0.3">
      <c r="D407" s="1"/>
      <c r="E407" s="2"/>
    </row>
    <row r="408" spans="4:5" x14ac:dyDescent="0.3">
      <c r="D408" s="1"/>
      <c r="E408" s="2"/>
    </row>
    <row r="409" spans="4:5" x14ac:dyDescent="0.3">
      <c r="D409" s="1"/>
      <c r="E409" s="2"/>
    </row>
    <row r="410" spans="4:5" x14ac:dyDescent="0.3">
      <c r="D410" s="1"/>
      <c r="E410" s="2"/>
    </row>
    <row r="411" spans="4:5" x14ac:dyDescent="0.3">
      <c r="D411" s="1"/>
      <c r="E411" s="2"/>
    </row>
    <row r="412" spans="4:5" x14ac:dyDescent="0.3">
      <c r="D412" s="1"/>
      <c r="E412" s="2"/>
    </row>
    <row r="413" spans="4:5" x14ac:dyDescent="0.3">
      <c r="D413" s="1"/>
      <c r="E413" s="2"/>
    </row>
    <row r="414" spans="4:5" x14ac:dyDescent="0.3">
      <c r="D414" s="1"/>
      <c r="E414" s="2"/>
    </row>
    <row r="415" spans="4:5" x14ac:dyDescent="0.3">
      <c r="D415" s="1"/>
      <c r="E415" s="2"/>
    </row>
    <row r="416" spans="4:5" x14ac:dyDescent="0.3">
      <c r="D416" s="1"/>
      <c r="E416" s="2"/>
    </row>
    <row r="417" spans="4:5" x14ac:dyDescent="0.3">
      <c r="D417" s="1"/>
      <c r="E417" s="2"/>
    </row>
    <row r="418" spans="4:5" x14ac:dyDescent="0.3">
      <c r="D418" s="1"/>
      <c r="E418" s="2"/>
    </row>
    <row r="419" spans="4:5" x14ac:dyDescent="0.3">
      <c r="D419" s="1"/>
      <c r="E419" s="2"/>
    </row>
    <row r="420" spans="4:5" x14ac:dyDescent="0.3">
      <c r="D420" s="1"/>
      <c r="E420" s="2"/>
    </row>
    <row r="421" spans="4:5" x14ac:dyDescent="0.3">
      <c r="D421" s="1"/>
      <c r="E421" s="2"/>
    </row>
    <row r="422" spans="4:5" x14ac:dyDescent="0.3">
      <c r="D422" s="1"/>
      <c r="E422" s="2"/>
    </row>
    <row r="423" spans="4:5" x14ac:dyDescent="0.3">
      <c r="D423" s="1"/>
      <c r="E423" s="2"/>
    </row>
    <row r="424" spans="4:5" x14ac:dyDescent="0.3">
      <c r="D424" s="1"/>
      <c r="E424" s="2"/>
    </row>
    <row r="425" spans="4:5" x14ac:dyDescent="0.3">
      <c r="D425" s="1"/>
      <c r="E425" s="2"/>
    </row>
    <row r="426" spans="4:5" x14ac:dyDescent="0.3">
      <c r="D426" s="1"/>
      <c r="E426" s="2"/>
    </row>
    <row r="427" spans="4:5" x14ac:dyDescent="0.3">
      <c r="D427" s="1"/>
      <c r="E427" s="2"/>
    </row>
    <row r="428" spans="4:5" x14ac:dyDescent="0.3">
      <c r="D428" s="1"/>
      <c r="E428" s="2"/>
    </row>
    <row r="429" spans="4:5" x14ac:dyDescent="0.3">
      <c r="D429" s="1"/>
      <c r="E429" s="2"/>
    </row>
    <row r="430" spans="4:5" x14ac:dyDescent="0.3">
      <c r="D430" s="1"/>
      <c r="E430" s="2"/>
    </row>
    <row r="431" spans="4:5" x14ac:dyDescent="0.3">
      <c r="D431" s="1"/>
      <c r="E431" s="2"/>
    </row>
    <row r="432" spans="4:5" x14ac:dyDescent="0.3">
      <c r="D432" s="1"/>
      <c r="E432" s="2"/>
    </row>
    <row r="433" spans="4:5" x14ac:dyDescent="0.3">
      <c r="D433" s="1"/>
      <c r="E433" s="2"/>
    </row>
    <row r="434" spans="4:5" x14ac:dyDescent="0.3">
      <c r="D434" s="1"/>
      <c r="E434" s="2"/>
    </row>
    <row r="435" spans="4:5" x14ac:dyDescent="0.3">
      <c r="D435" s="1"/>
      <c r="E435" s="2"/>
    </row>
    <row r="436" spans="4:5" x14ac:dyDescent="0.3">
      <c r="D436" s="1"/>
      <c r="E436" s="2"/>
    </row>
    <row r="437" spans="4:5" x14ac:dyDescent="0.3">
      <c r="D437" s="1"/>
      <c r="E437" s="2"/>
    </row>
    <row r="438" spans="4:5" x14ac:dyDescent="0.3">
      <c r="D438" s="1"/>
      <c r="E438" s="2"/>
    </row>
    <row r="439" spans="4:5" x14ac:dyDescent="0.3">
      <c r="D439" s="1"/>
      <c r="E439" s="2"/>
    </row>
    <row r="440" spans="4:5" x14ac:dyDescent="0.3">
      <c r="D440" s="1"/>
      <c r="E440" s="2"/>
    </row>
    <row r="441" spans="4:5" x14ac:dyDescent="0.3">
      <c r="D441" s="1"/>
      <c r="E441" s="2"/>
    </row>
    <row r="442" spans="4:5" x14ac:dyDescent="0.3">
      <c r="D442" s="1"/>
      <c r="E442" s="2"/>
    </row>
    <row r="443" spans="4:5" x14ac:dyDescent="0.3">
      <c r="D443" s="1"/>
      <c r="E443" s="2"/>
    </row>
    <row r="444" spans="4:5" x14ac:dyDescent="0.3">
      <c r="D444" s="1"/>
      <c r="E444" s="2"/>
    </row>
    <row r="445" spans="4:5" x14ac:dyDescent="0.3">
      <c r="D445" s="1"/>
      <c r="E445" s="2"/>
    </row>
    <row r="446" spans="4:5" x14ac:dyDescent="0.3">
      <c r="D446" s="1"/>
      <c r="E446" s="2"/>
    </row>
    <row r="447" spans="4:5" x14ac:dyDescent="0.3">
      <c r="D447" s="1"/>
      <c r="E447" s="2"/>
    </row>
    <row r="448" spans="4:5" x14ac:dyDescent="0.3">
      <c r="D448" s="1"/>
      <c r="E448" s="2"/>
    </row>
    <row r="449" spans="4:5" x14ac:dyDescent="0.3">
      <c r="D449" s="1"/>
      <c r="E449" s="2"/>
    </row>
    <row r="450" spans="4:5" x14ac:dyDescent="0.3">
      <c r="D450" s="1"/>
      <c r="E450" s="2"/>
    </row>
    <row r="451" spans="4:5" x14ac:dyDescent="0.3">
      <c r="D451" s="1"/>
      <c r="E451" s="2"/>
    </row>
  </sheetData>
  <autoFilter ref="B7:L451"/>
  <pageMargins left="0.7" right="0.7" top="0.78740157499999996" bottom="0.78740157499999996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51"/>
  <sheetViews>
    <sheetView tabSelected="1" workbookViewId="0">
      <selection activeCell="A8" sqref="A8"/>
    </sheetView>
  </sheetViews>
  <sheetFormatPr baseColWidth="10" defaultRowHeight="14.4" x14ac:dyDescent="0.3"/>
  <cols>
    <col min="1" max="1" width="21" bestFit="1" customWidth="1"/>
    <col min="2" max="2" width="22.33203125" bestFit="1" customWidth="1"/>
    <col min="3" max="9" width="5.21875" customWidth="1"/>
    <col min="10" max="10" width="14.44140625" customWidth="1"/>
    <col min="11" max="11" width="17.5546875" bestFit="1" customWidth="1"/>
    <col min="12" max="12" width="21.5546875" bestFit="1" customWidth="1"/>
  </cols>
  <sheetData>
    <row r="1" spans="1:13" x14ac:dyDescent="0.3">
      <c r="A1" s="3" t="s">
        <v>23</v>
      </c>
      <c r="B1" s="3" t="s">
        <v>55</v>
      </c>
    </row>
    <row r="2" spans="1:13" x14ac:dyDescent="0.3">
      <c r="A2" s="3" t="s">
        <v>21</v>
      </c>
      <c r="B2" t="s">
        <v>16</v>
      </c>
      <c r="C2" t="s">
        <v>14</v>
      </c>
      <c r="D2" t="s">
        <v>20</v>
      </c>
      <c r="E2" t="s">
        <v>19</v>
      </c>
      <c r="F2" t="s">
        <v>15</v>
      </c>
      <c r="G2" t="s">
        <v>13</v>
      </c>
      <c r="H2" t="s">
        <v>18</v>
      </c>
      <c r="I2" t="s">
        <v>17</v>
      </c>
      <c r="J2" t="s">
        <v>22</v>
      </c>
      <c r="K2" t="s">
        <v>56</v>
      </c>
      <c r="L2" t="s">
        <v>57</v>
      </c>
      <c r="M2" t="s">
        <v>58</v>
      </c>
    </row>
    <row r="3" spans="1:13" x14ac:dyDescent="0.3">
      <c r="A3" s="4" t="s">
        <v>47</v>
      </c>
      <c r="B3" s="5">
        <v>2</v>
      </c>
      <c r="C3" s="5">
        <v>31</v>
      </c>
      <c r="D3" s="5"/>
      <c r="E3" s="5"/>
      <c r="F3" s="5">
        <v>9</v>
      </c>
      <c r="G3" s="5">
        <v>27</v>
      </c>
      <c r="H3" s="5">
        <v>22</v>
      </c>
      <c r="I3" s="5">
        <v>7</v>
      </c>
      <c r="J3" s="5">
        <v>98</v>
      </c>
      <c r="K3" s="5">
        <v>1000</v>
      </c>
      <c r="L3">
        <f>GETPIVOTDATA(" Menge",$A$1,"Linie","Linie 1 L")+K3</f>
        <v>1098</v>
      </c>
      <c r="M3" s="8">
        <f>GETPIVOTDATA(" Menge",$A$1,"Linie","Linie 1 L")/L3</f>
        <v>8.9253187613843349E-2</v>
      </c>
    </row>
    <row r="4" spans="1:13" x14ac:dyDescent="0.3">
      <c r="A4" s="6">
        <v>42982</v>
      </c>
      <c r="B4" s="5"/>
      <c r="C4" s="5">
        <v>29</v>
      </c>
      <c r="D4" s="5"/>
      <c r="E4" s="5"/>
      <c r="F4" s="5">
        <v>2</v>
      </c>
      <c r="G4" s="5">
        <v>7</v>
      </c>
      <c r="H4" s="5">
        <v>22</v>
      </c>
      <c r="I4" s="5"/>
      <c r="J4" s="5">
        <v>60</v>
      </c>
      <c r="M4" s="7"/>
    </row>
    <row r="5" spans="1:13" x14ac:dyDescent="0.3">
      <c r="A5" s="6">
        <v>42983</v>
      </c>
      <c r="B5" s="5"/>
      <c r="C5" s="5">
        <v>2</v>
      </c>
      <c r="D5" s="5"/>
      <c r="E5" s="5"/>
      <c r="F5" s="5"/>
      <c r="G5" s="5"/>
      <c r="H5" s="5"/>
      <c r="I5" s="5"/>
      <c r="J5" s="5">
        <v>2</v>
      </c>
      <c r="M5" s="7"/>
    </row>
    <row r="6" spans="1:13" x14ac:dyDescent="0.3">
      <c r="A6" s="6">
        <v>42984</v>
      </c>
      <c r="B6" s="5"/>
      <c r="C6" s="5"/>
      <c r="D6" s="5"/>
      <c r="E6" s="5"/>
      <c r="F6" s="5"/>
      <c r="G6" s="5">
        <v>1</v>
      </c>
      <c r="H6" s="5"/>
      <c r="I6" s="5"/>
      <c r="J6" s="5">
        <v>1</v>
      </c>
      <c r="M6" s="7"/>
    </row>
    <row r="7" spans="1:13" x14ac:dyDescent="0.3">
      <c r="A7" s="6">
        <v>42985</v>
      </c>
      <c r="B7" s="5"/>
      <c r="C7" s="5"/>
      <c r="D7" s="5"/>
      <c r="E7" s="5"/>
      <c r="F7" s="5">
        <v>1</v>
      </c>
      <c r="G7" s="5"/>
      <c r="H7" s="5"/>
      <c r="I7" s="5"/>
      <c r="J7" s="5">
        <v>1</v>
      </c>
      <c r="M7" s="7"/>
    </row>
    <row r="8" spans="1:13" x14ac:dyDescent="0.3">
      <c r="A8" s="6">
        <v>42986</v>
      </c>
      <c r="B8" s="5">
        <v>2</v>
      </c>
      <c r="C8" s="5"/>
      <c r="D8" s="5"/>
      <c r="E8" s="5"/>
      <c r="F8" s="5"/>
      <c r="G8" s="5"/>
      <c r="H8" s="5"/>
      <c r="I8" s="5">
        <v>7</v>
      </c>
      <c r="J8" s="5">
        <v>9</v>
      </c>
      <c r="M8" s="7"/>
    </row>
    <row r="9" spans="1:13" x14ac:dyDescent="0.3">
      <c r="A9" s="6">
        <v>42987</v>
      </c>
      <c r="B9" s="5"/>
      <c r="C9" s="5"/>
      <c r="D9" s="5"/>
      <c r="E9" s="5"/>
      <c r="F9" s="5">
        <v>6</v>
      </c>
      <c r="G9" s="5">
        <v>18</v>
      </c>
      <c r="H9" s="5"/>
      <c r="I9" s="5"/>
      <c r="J9" s="5">
        <v>24</v>
      </c>
      <c r="M9" s="7"/>
    </row>
    <row r="10" spans="1:13" x14ac:dyDescent="0.3">
      <c r="A10" s="6">
        <v>42988</v>
      </c>
      <c r="B10" s="5"/>
      <c r="C10" s="5"/>
      <c r="D10" s="5"/>
      <c r="E10" s="5"/>
      <c r="F10" s="5"/>
      <c r="G10" s="5">
        <v>1</v>
      </c>
      <c r="H10" s="5"/>
      <c r="I10" s="5"/>
      <c r="J10" s="5">
        <v>1</v>
      </c>
      <c r="M10" s="7"/>
    </row>
    <row r="11" spans="1:13" x14ac:dyDescent="0.3">
      <c r="A11" s="4" t="s">
        <v>48</v>
      </c>
      <c r="B11" s="5">
        <v>199</v>
      </c>
      <c r="C11" s="5"/>
      <c r="D11" s="5"/>
      <c r="E11" s="5">
        <v>8</v>
      </c>
      <c r="F11" s="5">
        <v>2</v>
      </c>
      <c r="G11" s="5">
        <v>4</v>
      </c>
      <c r="H11" s="5"/>
      <c r="I11" s="5">
        <v>8</v>
      </c>
      <c r="J11" s="5">
        <v>221</v>
      </c>
      <c r="K11" s="5">
        <v>1000</v>
      </c>
      <c r="L11">
        <f>GETPIVOTDATA(" Menge",$A$1,"Linie","Linie 1 R")+K11</f>
        <v>1221</v>
      </c>
      <c r="M11" s="7">
        <f>GETPIVOTDATA(" Menge",$A$1,"Linie","Linie 1 R")/L11</f>
        <v>0.180999180999181</v>
      </c>
    </row>
    <row r="12" spans="1:13" x14ac:dyDescent="0.3">
      <c r="A12" s="6">
        <v>42982</v>
      </c>
      <c r="B12" s="5"/>
      <c r="C12" s="5"/>
      <c r="D12" s="5"/>
      <c r="E12" s="5"/>
      <c r="F12" s="5"/>
      <c r="G12" s="5"/>
      <c r="H12" s="5"/>
      <c r="I12" s="5">
        <v>4</v>
      </c>
      <c r="J12" s="5">
        <v>4</v>
      </c>
      <c r="M12" s="7"/>
    </row>
    <row r="13" spans="1:13" x14ac:dyDescent="0.3">
      <c r="A13" s="6">
        <v>42983</v>
      </c>
      <c r="B13" s="5">
        <v>199</v>
      </c>
      <c r="C13" s="5"/>
      <c r="D13" s="5"/>
      <c r="E13" s="5">
        <v>4</v>
      </c>
      <c r="F13" s="5"/>
      <c r="G13" s="5">
        <v>2</v>
      </c>
      <c r="H13" s="5"/>
      <c r="I13" s="5">
        <v>4</v>
      </c>
      <c r="J13" s="5">
        <v>209</v>
      </c>
      <c r="M13" s="7"/>
    </row>
    <row r="14" spans="1:13" x14ac:dyDescent="0.3">
      <c r="A14" s="6">
        <v>42984</v>
      </c>
      <c r="B14" s="5"/>
      <c r="C14" s="5"/>
      <c r="D14" s="5"/>
      <c r="E14" s="5">
        <v>4</v>
      </c>
      <c r="F14" s="5">
        <v>2</v>
      </c>
      <c r="G14" s="5">
        <v>2</v>
      </c>
      <c r="H14" s="5"/>
      <c r="I14" s="5"/>
      <c r="J14" s="5">
        <v>8</v>
      </c>
      <c r="M14" s="7"/>
    </row>
    <row r="15" spans="1:13" x14ac:dyDescent="0.3">
      <c r="A15" s="4" t="s">
        <v>49</v>
      </c>
      <c r="B15" s="5">
        <v>4</v>
      </c>
      <c r="C15" s="5"/>
      <c r="D15" s="5"/>
      <c r="E15" s="5">
        <v>10</v>
      </c>
      <c r="F15" s="5">
        <v>2</v>
      </c>
      <c r="G15" s="5">
        <v>2</v>
      </c>
      <c r="H15" s="5"/>
      <c r="I15" s="5">
        <v>4</v>
      </c>
      <c r="J15" s="5">
        <v>22</v>
      </c>
      <c r="K15" s="5">
        <v>1000</v>
      </c>
      <c r="L15">
        <f>GETPIVOTDATA(" Menge",$A$1,"Linie","Linie 2 L")+K15</f>
        <v>1022</v>
      </c>
      <c r="M15" s="7">
        <f>GETPIVOTDATA(" Menge",$A$1,"Linie","Linie 2 L")/L15</f>
        <v>2.1526418786692758E-2</v>
      </c>
    </row>
    <row r="16" spans="1:13" x14ac:dyDescent="0.3">
      <c r="A16" s="6">
        <v>42984</v>
      </c>
      <c r="B16" s="5">
        <v>2</v>
      </c>
      <c r="C16" s="5"/>
      <c r="D16" s="5"/>
      <c r="E16" s="5">
        <v>6</v>
      </c>
      <c r="F16" s="5"/>
      <c r="G16" s="5">
        <v>2</v>
      </c>
      <c r="H16" s="5"/>
      <c r="I16" s="5"/>
      <c r="J16" s="5">
        <v>10</v>
      </c>
      <c r="M16" s="7"/>
    </row>
    <row r="17" spans="1:13" x14ac:dyDescent="0.3">
      <c r="A17" s="6">
        <v>42985</v>
      </c>
      <c r="B17" s="5">
        <v>2</v>
      </c>
      <c r="C17" s="5"/>
      <c r="D17" s="5"/>
      <c r="E17" s="5">
        <v>4</v>
      </c>
      <c r="F17" s="5">
        <v>2</v>
      </c>
      <c r="G17" s="5"/>
      <c r="H17" s="5"/>
      <c r="I17" s="5">
        <v>4</v>
      </c>
      <c r="J17" s="5">
        <v>12</v>
      </c>
      <c r="M17" s="7"/>
    </row>
    <row r="18" spans="1:13" x14ac:dyDescent="0.3">
      <c r="A18" s="4" t="s">
        <v>50</v>
      </c>
      <c r="B18" s="5"/>
      <c r="C18" s="5"/>
      <c r="D18" s="5"/>
      <c r="E18" s="5">
        <v>19</v>
      </c>
      <c r="F18" s="5">
        <v>8</v>
      </c>
      <c r="G18" s="5">
        <v>16</v>
      </c>
      <c r="H18" s="5"/>
      <c r="I18" s="5"/>
      <c r="J18" s="5">
        <v>43</v>
      </c>
      <c r="K18" s="5">
        <v>1000</v>
      </c>
      <c r="L18">
        <f>GETPIVOTDATA(" Menge",$A$1,"Linie","Linie 2 R")+K18</f>
        <v>1043</v>
      </c>
      <c r="M18" s="7">
        <f>GETPIVOTDATA(" Menge",$A$1,"Linie","Linie 2 R")/L18</f>
        <v>4.1227229146692232E-2</v>
      </c>
    </row>
    <row r="19" spans="1:13" x14ac:dyDescent="0.3">
      <c r="A19" s="6">
        <v>42986</v>
      </c>
      <c r="B19" s="5"/>
      <c r="C19" s="5"/>
      <c r="D19" s="5"/>
      <c r="E19" s="5">
        <v>11</v>
      </c>
      <c r="F19" s="5">
        <v>4</v>
      </c>
      <c r="G19" s="5">
        <v>2</v>
      </c>
      <c r="H19" s="5"/>
      <c r="I19" s="5"/>
      <c r="J19" s="5">
        <v>17</v>
      </c>
      <c r="M19" s="7"/>
    </row>
    <row r="20" spans="1:13" x14ac:dyDescent="0.3">
      <c r="A20" s="6">
        <v>42987</v>
      </c>
      <c r="B20" s="5"/>
      <c r="C20" s="5"/>
      <c r="D20" s="5"/>
      <c r="E20" s="5">
        <v>8</v>
      </c>
      <c r="F20" s="5">
        <v>2</v>
      </c>
      <c r="G20" s="5">
        <v>8</v>
      </c>
      <c r="H20" s="5"/>
      <c r="I20" s="5"/>
      <c r="J20" s="5">
        <v>18</v>
      </c>
      <c r="M20" s="7"/>
    </row>
    <row r="21" spans="1:13" x14ac:dyDescent="0.3">
      <c r="A21" s="6">
        <v>42988</v>
      </c>
      <c r="B21" s="5"/>
      <c r="C21" s="5"/>
      <c r="D21" s="5"/>
      <c r="E21" s="5"/>
      <c r="F21" s="5">
        <v>2</v>
      </c>
      <c r="G21" s="5">
        <v>6</v>
      </c>
      <c r="H21" s="5"/>
      <c r="I21" s="5"/>
      <c r="J21" s="5">
        <v>8</v>
      </c>
      <c r="M21" s="7"/>
    </row>
    <row r="22" spans="1:13" x14ac:dyDescent="0.3">
      <c r="A22" s="4" t="s">
        <v>51</v>
      </c>
      <c r="B22" s="5"/>
      <c r="C22" s="5"/>
      <c r="D22" s="5"/>
      <c r="E22" s="5">
        <v>22</v>
      </c>
      <c r="F22" s="5">
        <v>3</v>
      </c>
      <c r="G22" s="5">
        <v>6</v>
      </c>
      <c r="H22" s="5">
        <v>18</v>
      </c>
      <c r="I22" s="5">
        <v>18</v>
      </c>
      <c r="J22" s="5">
        <v>67</v>
      </c>
      <c r="K22" s="5">
        <v>1000</v>
      </c>
      <c r="L22">
        <f>GETPIVOTDATA(" Menge",$A$1,"Linie","Linie 3 L")+K22</f>
        <v>1067</v>
      </c>
      <c r="M22" s="7">
        <f>GETPIVOTDATA(" Menge",$A$1,"Linie","Linie 3 L")/L22</f>
        <v>6.2792877225866919E-2</v>
      </c>
    </row>
    <row r="23" spans="1:13" x14ac:dyDescent="0.3">
      <c r="A23" s="6">
        <v>42982</v>
      </c>
      <c r="B23" s="5"/>
      <c r="C23" s="5"/>
      <c r="D23" s="5"/>
      <c r="E23" s="5">
        <v>2</v>
      </c>
      <c r="F23" s="5">
        <v>3</v>
      </c>
      <c r="G23" s="5"/>
      <c r="H23" s="5"/>
      <c r="I23" s="5"/>
      <c r="J23" s="5">
        <v>5</v>
      </c>
      <c r="M23" s="7"/>
    </row>
    <row r="24" spans="1:13" x14ac:dyDescent="0.3">
      <c r="A24" s="6">
        <v>42983</v>
      </c>
      <c r="B24" s="5"/>
      <c r="C24" s="5"/>
      <c r="D24" s="5"/>
      <c r="E24" s="5">
        <v>2</v>
      </c>
      <c r="F24" s="5"/>
      <c r="G24" s="5"/>
      <c r="H24" s="5"/>
      <c r="I24" s="5">
        <v>6</v>
      </c>
      <c r="J24" s="5">
        <v>8</v>
      </c>
      <c r="M24" s="7"/>
    </row>
    <row r="25" spans="1:13" x14ac:dyDescent="0.3">
      <c r="A25" s="6">
        <v>42984</v>
      </c>
      <c r="B25" s="5"/>
      <c r="C25" s="5"/>
      <c r="D25" s="5"/>
      <c r="E25" s="5">
        <v>8</v>
      </c>
      <c r="F25" s="5"/>
      <c r="G25" s="5">
        <v>2</v>
      </c>
      <c r="H25" s="5">
        <v>18</v>
      </c>
      <c r="I25" s="5">
        <v>12</v>
      </c>
      <c r="J25" s="5">
        <v>40</v>
      </c>
      <c r="M25" s="7"/>
    </row>
    <row r="26" spans="1:13" x14ac:dyDescent="0.3">
      <c r="A26" s="6">
        <v>42985</v>
      </c>
      <c r="B26" s="5"/>
      <c r="C26" s="5"/>
      <c r="D26" s="5"/>
      <c r="E26" s="5"/>
      <c r="F26" s="5"/>
      <c r="G26" s="5">
        <v>1</v>
      </c>
      <c r="H26" s="5"/>
      <c r="I26" s="5"/>
      <c r="J26" s="5">
        <v>1</v>
      </c>
      <c r="M26" s="7"/>
    </row>
    <row r="27" spans="1:13" x14ac:dyDescent="0.3">
      <c r="A27" s="6">
        <v>42986</v>
      </c>
      <c r="B27" s="5"/>
      <c r="C27" s="5"/>
      <c r="D27" s="5"/>
      <c r="E27" s="5">
        <v>10</v>
      </c>
      <c r="F27" s="5"/>
      <c r="G27" s="5">
        <v>1</v>
      </c>
      <c r="H27" s="5"/>
      <c r="I27" s="5"/>
      <c r="J27" s="5">
        <v>11</v>
      </c>
      <c r="M27" s="7"/>
    </row>
    <row r="28" spans="1:13" x14ac:dyDescent="0.3">
      <c r="A28" s="6">
        <v>42987</v>
      </c>
      <c r="B28" s="5"/>
      <c r="C28" s="5"/>
      <c r="D28" s="5"/>
      <c r="E28" s="5"/>
      <c r="F28" s="5"/>
      <c r="G28" s="5">
        <v>1</v>
      </c>
      <c r="H28" s="5"/>
      <c r="I28" s="5"/>
      <c r="J28" s="5">
        <v>1</v>
      </c>
      <c r="M28" s="7"/>
    </row>
    <row r="29" spans="1:13" x14ac:dyDescent="0.3">
      <c r="A29" s="6">
        <v>42988</v>
      </c>
      <c r="B29" s="5"/>
      <c r="C29" s="5"/>
      <c r="D29" s="5"/>
      <c r="E29" s="5"/>
      <c r="F29" s="5"/>
      <c r="G29" s="5">
        <v>1</v>
      </c>
      <c r="H29" s="5"/>
      <c r="I29" s="5"/>
      <c r="J29" s="5">
        <v>1</v>
      </c>
      <c r="M29" s="7"/>
    </row>
    <row r="30" spans="1:13" x14ac:dyDescent="0.3">
      <c r="A30" s="4" t="s">
        <v>52</v>
      </c>
      <c r="B30" s="5">
        <v>1</v>
      </c>
      <c r="C30" s="5">
        <v>45</v>
      </c>
      <c r="D30" s="5"/>
      <c r="E30" s="5">
        <v>10</v>
      </c>
      <c r="F30" s="5">
        <v>8</v>
      </c>
      <c r="G30" s="5">
        <v>1</v>
      </c>
      <c r="H30" s="5"/>
      <c r="I30" s="5">
        <v>8</v>
      </c>
      <c r="J30" s="5">
        <v>73</v>
      </c>
      <c r="K30" s="5">
        <v>1000</v>
      </c>
      <c r="L30">
        <f>GETPIVOTDATA(" Menge",$A$1,"Linie","Linie 3 R")+K30</f>
        <v>1073</v>
      </c>
      <c r="M30" s="7">
        <f>GETPIVOTDATA(" Menge",$A$1,"Linie","Linie 3 R")/L30</f>
        <v>6.8033550792171479E-2</v>
      </c>
    </row>
    <row r="31" spans="1:13" x14ac:dyDescent="0.3">
      <c r="A31" s="6">
        <v>42982</v>
      </c>
      <c r="B31" s="5"/>
      <c r="C31" s="5"/>
      <c r="D31" s="5"/>
      <c r="E31" s="5"/>
      <c r="F31" s="5"/>
      <c r="G31" s="5"/>
      <c r="H31" s="5"/>
      <c r="I31" s="5">
        <v>2</v>
      </c>
      <c r="J31" s="5">
        <v>2</v>
      </c>
      <c r="M31" s="7"/>
    </row>
    <row r="32" spans="1:13" x14ac:dyDescent="0.3">
      <c r="A32" s="6">
        <v>42983</v>
      </c>
      <c r="B32" s="5"/>
      <c r="C32" s="5">
        <v>28</v>
      </c>
      <c r="D32" s="5"/>
      <c r="E32" s="5"/>
      <c r="F32" s="5">
        <v>2</v>
      </c>
      <c r="G32" s="5"/>
      <c r="H32" s="5"/>
      <c r="I32" s="5">
        <v>2</v>
      </c>
      <c r="J32" s="5">
        <v>32</v>
      </c>
      <c r="M32" s="7"/>
    </row>
    <row r="33" spans="1:13" x14ac:dyDescent="0.3">
      <c r="A33" s="6">
        <v>42984</v>
      </c>
      <c r="B33" s="5"/>
      <c r="C33" s="5">
        <v>16</v>
      </c>
      <c r="D33" s="5"/>
      <c r="E33" s="5"/>
      <c r="F33" s="5">
        <v>2</v>
      </c>
      <c r="G33" s="5"/>
      <c r="H33" s="5"/>
      <c r="I33" s="5"/>
      <c r="J33" s="5">
        <v>18</v>
      </c>
      <c r="M33" s="7"/>
    </row>
    <row r="34" spans="1:13" x14ac:dyDescent="0.3">
      <c r="A34" s="6">
        <v>42985</v>
      </c>
      <c r="B34" s="5"/>
      <c r="C34" s="5"/>
      <c r="D34" s="5"/>
      <c r="E34" s="5">
        <v>2</v>
      </c>
      <c r="F34" s="5"/>
      <c r="G34" s="5">
        <v>1</v>
      </c>
      <c r="H34" s="5"/>
      <c r="I34" s="5"/>
      <c r="J34" s="5">
        <v>3</v>
      </c>
      <c r="M34" s="7"/>
    </row>
    <row r="35" spans="1:13" x14ac:dyDescent="0.3">
      <c r="A35" s="6">
        <v>42986</v>
      </c>
      <c r="B35" s="5"/>
      <c r="C35" s="5"/>
      <c r="D35" s="5"/>
      <c r="E35" s="5">
        <v>2</v>
      </c>
      <c r="F35" s="5"/>
      <c r="G35" s="5"/>
      <c r="H35" s="5"/>
      <c r="I35" s="5"/>
      <c r="J35" s="5">
        <v>2</v>
      </c>
      <c r="M35" s="7"/>
    </row>
    <row r="36" spans="1:13" x14ac:dyDescent="0.3">
      <c r="A36" s="6">
        <v>42987</v>
      </c>
      <c r="B36" s="5"/>
      <c r="C36" s="5">
        <v>1</v>
      </c>
      <c r="D36" s="5"/>
      <c r="E36" s="5">
        <v>4</v>
      </c>
      <c r="F36" s="5"/>
      <c r="G36" s="5"/>
      <c r="H36" s="5"/>
      <c r="I36" s="5"/>
      <c r="J36" s="5">
        <v>5</v>
      </c>
      <c r="M36" s="7"/>
    </row>
    <row r="37" spans="1:13" x14ac:dyDescent="0.3">
      <c r="A37" s="6">
        <v>42988</v>
      </c>
      <c r="B37" s="5">
        <v>1</v>
      </c>
      <c r="C37" s="5"/>
      <c r="D37" s="5"/>
      <c r="E37" s="5">
        <v>2</v>
      </c>
      <c r="F37" s="5">
        <v>4</v>
      </c>
      <c r="G37" s="5"/>
      <c r="H37" s="5"/>
      <c r="I37" s="5">
        <v>4</v>
      </c>
      <c r="J37" s="5">
        <v>11</v>
      </c>
      <c r="M37" s="7"/>
    </row>
    <row r="38" spans="1:13" x14ac:dyDescent="0.3">
      <c r="A38" s="4" t="s">
        <v>53</v>
      </c>
      <c r="B38" s="5"/>
      <c r="C38" s="5">
        <v>4</v>
      </c>
      <c r="D38" s="5">
        <v>7</v>
      </c>
      <c r="E38" s="5">
        <v>28</v>
      </c>
      <c r="F38" s="5"/>
      <c r="G38" s="5"/>
      <c r="H38" s="5">
        <v>30</v>
      </c>
      <c r="I38" s="5">
        <v>8</v>
      </c>
      <c r="J38" s="5">
        <v>77</v>
      </c>
      <c r="K38" s="5">
        <v>1000</v>
      </c>
      <c r="L38">
        <f>GETPIVOTDATA(" Menge",$A$1,"Linie","Linie 4 L")+K38</f>
        <v>1077</v>
      </c>
      <c r="M38" s="7">
        <f>GETPIVOTDATA(" Menge",$A$1,"Linie","Linie 4 L")/L38</f>
        <v>7.1494893221912714E-2</v>
      </c>
    </row>
    <row r="39" spans="1:13" x14ac:dyDescent="0.3">
      <c r="A39" s="6">
        <v>42982</v>
      </c>
      <c r="B39" s="5"/>
      <c r="C39" s="5">
        <v>2</v>
      </c>
      <c r="D39" s="5"/>
      <c r="E39" s="5">
        <v>8</v>
      </c>
      <c r="F39" s="5"/>
      <c r="G39" s="5"/>
      <c r="H39" s="5">
        <v>30</v>
      </c>
      <c r="I39" s="5"/>
      <c r="J39" s="5">
        <v>40</v>
      </c>
      <c r="M39" s="7"/>
    </row>
    <row r="40" spans="1:13" x14ac:dyDescent="0.3">
      <c r="A40" s="6">
        <v>42983</v>
      </c>
      <c r="B40" s="5"/>
      <c r="C40" s="5">
        <v>2</v>
      </c>
      <c r="D40" s="5"/>
      <c r="E40" s="5">
        <v>14</v>
      </c>
      <c r="F40" s="5"/>
      <c r="G40" s="5"/>
      <c r="H40" s="5"/>
      <c r="I40" s="5"/>
      <c r="J40" s="5">
        <v>16</v>
      </c>
      <c r="M40" s="7"/>
    </row>
    <row r="41" spans="1:13" x14ac:dyDescent="0.3">
      <c r="A41" s="6">
        <v>42984</v>
      </c>
      <c r="B41" s="5"/>
      <c r="C41" s="5"/>
      <c r="D41" s="5"/>
      <c r="E41" s="5">
        <v>6</v>
      </c>
      <c r="F41" s="5"/>
      <c r="G41" s="5"/>
      <c r="H41" s="5"/>
      <c r="I41" s="5"/>
      <c r="J41" s="5">
        <v>6</v>
      </c>
      <c r="M41" s="7"/>
    </row>
    <row r="42" spans="1:13" x14ac:dyDescent="0.3">
      <c r="A42" s="6">
        <v>42986</v>
      </c>
      <c r="B42" s="5"/>
      <c r="C42" s="5"/>
      <c r="D42" s="5">
        <v>7</v>
      </c>
      <c r="E42" s="5"/>
      <c r="F42" s="5"/>
      <c r="G42" s="5"/>
      <c r="H42" s="5"/>
      <c r="I42" s="5"/>
      <c r="J42" s="5">
        <v>7</v>
      </c>
      <c r="M42" s="7"/>
    </row>
    <row r="43" spans="1:13" x14ac:dyDescent="0.3">
      <c r="A43" s="6">
        <v>42987</v>
      </c>
      <c r="B43" s="5"/>
      <c r="C43" s="5"/>
      <c r="D43" s="5"/>
      <c r="E43" s="5"/>
      <c r="F43" s="5"/>
      <c r="G43" s="5"/>
      <c r="H43" s="5"/>
      <c r="I43" s="5">
        <v>8</v>
      </c>
      <c r="J43" s="5">
        <v>8</v>
      </c>
      <c r="M43" s="7"/>
    </row>
    <row r="44" spans="1:13" x14ac:dyDescent="0.3">
      <c r="A44" s="4" t="s">
        <v>54</v>
      </c>
      <c r="B44" s="5"/>
      <c r="C44" s="5"/>
      <c r="D44" s="5">
        <v>13</v>
      </c>
      <c r="E44" s="5">
        <v>2</v>
      </c>
      <c r="F44" s="5">
        <v>3</v>
      </c>
      <c r="G44" s="5">
        <v>11</v>
      </c>
      <c r="H44" s="5"/>
      <c r="I44" s="5">
        <v>12</v>
      </c>
      <c r="J44" s="5">
        <v>41</v>
      </c>
      <c r="K44" s="5">
        <v>1000</v>
      </c>
      <c r="L44">
        <f>GETPIVOTDATA(" Menge",$A$1,"Linie","Linie 4 R")+K44</f>
        <v>1041</v>
      </c>
      <c r="M44" s="7">
        <f>GETPIVOTDATA(" Menge",$A$1,"Linie","Linie 4 R")/L44</f>
        <v>3.9385206532180597E-2</v>
      </c>
    </row>
    <row r="45" spans="1:13" x14ac:dyDescent="0.3">
      <c r="A45" s="6">
        <v>42982</v>
      </c>
      <c r="B45" s="5"/>
      <c r="C45" s="5"/>
      <c r="D45" s="5">
        <v>2</v>
      </c>
      <c r="E45" s="5"/>
      <c r="F45" s="5">
        <v>3</v>
      </c>
      <c r="G45" s="5">
        <v>4</v>
      </c>
      <c r="H45" s="5"/>
      <c r="I45" s="5">
        <v>4</v>
      </c>
      <c r="J45" s="5">
        <v>13</v>
      </c>
      <c r="M45" s="7"/>
    </row>
    <row r="46" spans="1:13" x14ac:dyDescent="0.3">
      <c r="A46" s="6">
        <v>42983</v>
      </c>
      <c r="B46" s="5"/>
      <c r="C46" s="5"/>
      <c r="D46" s="5">
        <v>7</v>
      </c>
      <c r="E46" s="5">
        <v>2</v>
      </c>
      <c r="F46" s="5"/>
      <c r="G46" s="5"/>
      <c r="H46" s="5"/>
      <c r="I46" s="5"/>
      <c r="J46" s="5">
        <v>9</v>
      </c>
      <c r="M46" s="7"/>
    </row>
    <row r="47" spans="1:13" x14ac:dyDescent="0.3">
      <c r="A47" s="6">
        <v>42984</v>
      </c>
      <c r="B47" s="5"/>
      <c r="C47" s="5"/>
      <c r="D47" s="5">
        <v>4</v>
      </c>
      <c r="E47" s="5"/>
      <c r="F47" s="5"/>
      <c r="G47" s="5"/>
      <c r="H47" s="5"/>
      <c r="I47" s="5">
        <v>8</v>
      </c>
      <c r="J47" s="5">
        <v>12</v>
      </c>
      <c r="M47" s="7"/>
    </row>
    <row r="48" spans="1:13" x14ac:dyDescent="0.3">
      <c r="A48" s="6">
        <v>42985</v>
      </c>
      <c r="B48" s="5"/>
      <c r="C48" s="5"/>
      <c r="D48" s="5"/>
      <c r="E48" s="5"/>
      <c r="F48" s="5"/>
      <c r="G48" s="5">
        <v>3</v>
      </c>
      <c r="H48" s="5"/>
      <c r="I48" s="5"/>
      <c r="J48" s="5">
        <v>3</v>
      </c>
      <c r="M48" s="7"/>
    </row>
    <row r="49" spans="1:13" x14ac:dyDescent="0.3">
      <c r="A49" s="6">
        <v>42987</v>
      </c>
      <c r="B49" s="5"/>
      <c r="C49" s="5"/>
      <c r="D49" s="5"/>
      <c r="E49" s="5"/>
      <c r="F49" s="5"/>
      <c r="G49" s="5">
        <v>2</v>
      </c>
      <c r="H49" s="5"/>
      <c r="I49" s="5"/>
      <c r="J49" s="5">
        <v>2</v>
      </c>
      <c r="M49" s="7"/>
    </row>
    <row r="50" spans="1:13" x14ac:dyDescent="0.3">
      <c r="A50" s="6">
        <v>42988</v>
      </c>
      <c r="B50" s="5"/>
      <c r="C50" s="5"/>
      <c r="D50" s="5"/>
      <c r="E50" s="5"/>
      <c r="F50" s="5"/>
      <c r="G50" s="5">
        <v>2</v>
      </c>
      <c r="H50" s="5"/>
      <c r="I50" s="5"/>
      <c r="J50" s="5">
        <v>2</v>
      </c>
      <c r="M50" s="7"/>
    </row>
    <row r="51" spans="1:13" x14ac:dyDescent="0.3">
      <c r="A51" s="4" t="s">
        <v>22</v>
      </c>
      <c r="B51" s="5">
        <v>206</v>
      </c>
      <c r="C51" s="5">
        <v>80</v>
      </c>
      <c r="D51" s="5">
        <v>20</v>
      </c>
      <c r="E51" s="5">
        <v>99</v>
      </c>
      <c r="F51" s="5">
        <v>35</v>
      </c>
      <c r="G51" s="5">
        <v>67</v>
      </c>
      <c r="H51" s="5">
        <v>70</v>
      </c>
      <c r="I51" s="5">
        <v>65</v>
      </c>
      <c r="J51" s="5">
        <v>642</v>
      </c>
      <c r="K51">
        <f>SUM(K3:K50)</f>
        <v>8000</v>
      </c>
      <c r="L51">
        <f>SUM(L3:L50)</f>
        <v>8642</v>
      </c>
      <c r="M51" s="7">
        <f>GETPIVOTDATA(" Menge",$A$1)/L51</f>
        <v>7.4288359176116633E-2</v>
      </c>
    </row>
  </sheetData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2</vt:i4>
      </vt:variant>
    </vt:vector>
  </HeadingPairs>
  <TitlesOfParts>
    <vt:vector size="2" baseType="lpstr">
      <vt:lpstr>kw36</vt:lpstr>
      <vt:lpstr>Pivot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Hupfauer, Andreas</dc:creator>
  <cp:lastModifiedBy>Andreas Hupfauer</cp:lastModifiedBy>
  <dcterms:created xsi:type="dcterms:W3CDTF">2017-09-12T07:58:51Z</dcterms:created>
  <dcterms:modified xsi:type="dcterms:W3CDTF">2017-09-19T08:00:27Z</dcterms:modified>
</cp:coreProperties>
</file>