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Elektronik\Grillthermo\"/>
    </mc:Choice>
  </mc:AlternateContent>
  <bookViews>
    <workbookView xWindow="0" yWindow="0" windowWidth="10476" windowHeight="5808"/>
  </bookViews>
  <sheets>
    <sheet name="Tabelle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I3" i="1"/>
  <c r="J3" i="1"/>
  <c r="C4" i="1"/>
  <c r="I4" i="1"/>
  <c r="J4" i="1"/>
  <c r="C5" i="1"/>
  <c r="I5" i="1"/>
  <c r="J5" i="1"/>
  <c r="C6" i="1"/>
  <c r="I6" i="1"/>
  <c r="J6" i="1"/>
  <c r="C7" i="1"/>
  <c r="I7" i="1"/>
  <c r="J7" i="1"/>
  <c r="C8" i="1"/>
  <c r="I8" i="1"/>
  <c r="J8" i="1"/>
  <c r="C9" i="1"/>
  <c r="I9" i="1"/>
  <c r="J9" i="1"/>
  <c r="C10" i="1"/>
  <c r="I10" i="1"/>
  <c r="J10" i="1"/>
  <c r="C11" i="1"/>
  <c r="I11" i="1"/>
  <c r="J11" i="1"/>
  <c r="C12" i="1"/>
  <c r="I12" i="1"/>
  <c r="J12" i="1"/>
  <c r="C13" i="1"/>
  <c r="I13" i="1"/>
  <c r="J13" i="1"/>
  <c r="C14" i="1"/>
  <c r="I14" i="1"/>
  <c r="J14" i="1"/>
  <c r="C15" i="1"/>
  <c r="I15" i="1"/>
  <c r="J15" i="1"/>
  <c r="C16" i="1"/>
  <c r="I16" i="1"/>
  <c r="J16" i="1"/>
  <c r="C17" i="1"/>
  <c r="I17" i="1"/>
  <c r="J17" i="1"/>
  <c r="C18" i="1"/>
  <c r="I18" i="1"/>
  <c r="J18" i="1"/>
  <c r="C19" i="1"/>
  <c r="I19" i="1"/>
  <c r="J19" i="1"/>
  <c r="C20" i="1"/>
  <c r="I20" i="1"/>
  <c r="J20" i="1"/>
  <c r="C21" i="1"/>
  <c r="I21" i="1"/>
  <c r="J21" i="1"/>
  <c r="C2" i="1"/>
  <c r="I2" i="1"/>
  <c r="J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" i="1"/>
</calcChain>
</file>

<file path=xl/sharedStrings.xml><?xml version="1.0" encoding="utf-8"?>
<sst xmlns="http://schemas.openxmlformats.org/spreadsheetml/2006/main" count="10" uniqueCount="10">
  <si>
    <t>Temp</t>
  </si>
  <si>
    <t>R</t>
  </si>
  <si>
    <t>Temp gerechnet</t>
  </si>
  <si>
    <t>a</t>
  </si>
  <si>
    <t>b</t>
  </si>
  <si>
    <t>c</t>
  </si>
  <si>
    <t>R_n</t>
  </si>
  <si>
    <t>R_calc</t>
  </si>
  <si>
    <t>Delta (Terr-T)</t>
  </si>
  <si>
    <t>Fehler vom Messwert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</si>
</sst>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0000"/>
    <numFmt numFmtId="165" formatCode="0.000"/>
    <numFmt numFmtId="166" formatCode="0.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0" applyNumberFormat="1"/>
    <xf numFmtId="10" fontId="0" fillId="0" borderId="0" xfId="1" applyNumberFormat="1" applyFont="1"/>
    <xf numFmtId="165" fontId="0" fillId="0" borderId="0" xfId="0" applyNumberFormat="1"/>
    <xf numFmtId="166" fontId="0" fillId="0" borderId="0" xfId="0" applyNumberFormat="1"/>
  </cellXfs>
  <cellStyles count="2">
    <cellStyle name="Prozent" xfId="1" builtinId="5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v>Viele Werte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Tabelle1!$A$2:$A$21</c:f>
              <c:numCache>
                <c:formatCode>General</c:formatCode>
                <c:ptCount val="20"/>
                <c:pt idx="0">
                  <c:v>11.2</c:v>
                </c:pt>
                <c:pt idx="1">
                  <c:v>12</c:v>
                </c:pt>
                <c:pt idx="2">
                  <c:v>15</c:v>
                </c:pt>
                <c:pt idx="3">
                  <c:v>17</c:v>
                </c:pt>
                <c:pt idx="4">
                  <c:v>18</c:v>
                </c:pt>
                <c:pt idx="5">
                  <c:v>20</c:v>
                </c:pt>
                <c:pt idx="6">
                  <c:v>22</c:v>
                </c:pt>
                <c:pt idx="7">
                  <c:v>25</c:v>
                </c:pt>
                <c:pt idx="8">
                  <c:v>27</c:v>
                </c:pt>
                <c:pt idx="9">
                  <c:v>30</c:v>
                </c:pt>
                <c:pt idx="10">
                  <c:v>32</c:v>
                </c:pt>
                <c:pt idx="11">
                  <c:v>35</c:v>
                </c:pt>
                <c:pt idx="12">
                  <c:v>37</c:v>
                </c:pt>
                <c:pt idx="13">
                  <c:v>40</c:v>
                </c:pt>
                <c:pt idx="14">
                  <c:v>42</c:v>
                </c:pt>
                <c:pt idx="15">
                  <c:v>43</c:v>
                </c:pt>
                <c:pt idx="16">
                  <c:v>45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</c:numCache>
            </c:numRef>
          </c:xVal>
          <c:yVal>
            <c:numRef>
              <c:f>Tabelle1!$B$2:$B$21</c:f>
              <c:numCache>
                <c:formatCode>General</c:formatCode>
                <c:ptCount val="20"/>
                <c:pt idx="0">
                  <c:v>2037</c:v>
                </c:pt>
                <c:pt idx="1">
                  <c:v>1950</c:v>
                </c:pt>
                <c:pt idx="2">
                  <c:v>1788</c:v>
                </c:pt>
                <c:pt idx="3">
                  <c:v>1650</c:v>
                </c:pt>
                <c:pt idx="4">
                  <c:v>1450</c:v>
                </c:pt>
                <c:pt idx="5">
                  <c:v>1360</c:v>
                </c:pt>
                <c:pt idx="6">
                  <c:v>1210</c:v>
                </c:pt>
                <c:pt idx="7">
                  <c:v>1035</c:v>
                </c:pt>
                <c:pt idx="8">
                  <c:v>924</c:v>
                </c:pt>
                <c:pt idx="9">
                  <c:v>810</c:v>
                </c:pt>
                <c:pt idx="10">
                  <c:v>733</c:v>
                </c:pt>
                <c:pt idx="11">
                  <c:v>636</c:v>
                </c:pt>
                <c:pt idx="12">
                  <c:v>576</c:v>
                </c:pt>
                <c:pt idx="13">
                  <c:v>494</c:v>
                </c:pt>
                <c:pt idx="14">
                  <c:v>459</c:v>
                </c:pt>
                <c:pt idx="15">
                  <c:v>432</c:v>
                </c:pt>
                <c:pt idx="16">
                  <c:v>394</c:v>
                </c:pt>
                <c:pt idx="17">
                  <c:v>79.2</c:v>
                </c:pt>
                <c:pt idx="18">
                  <c:v>68.5</c:v>
                </c:pt>
                <c:pt idx="19">
                  <c:v>59.2</c:v>
                </c:pt>
              </c:numCache>
            </c:numRef>
          </c:yVal>
          <c:smooth val="0"/>
        </c:ser>
        <c:ser>
          <c:idx val="1"/>
          <c:order val="1"/>
          <c:tx>
            <c:v>wenige Werte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Tabelle1!$A$24:$A$31</c:f>
              <c:numCache>
                <c:formatCode>General</c:formatCode>
                <c:ptCount val="8"/>
                <c:pt idx="0">
                  <c:v>21</c:v>
                </c:pt>
                <c:pt idx="1">
                  <c:v>24.5</c:v>
                </c:pt>
                <c:pt idx="2">
                  <c:v>33.799999999999997</c:v>
                </c:pt>
                <c:pt idx="3">
                  <c:v>46</c:v>
                </c:pt>
                <c:pt idx="4">
                  <c:v>64.5</c:v>
                </c:pt>
                <c:pt idx="5">
                  <c:v>76</c:v>
                </c:pt>
                <c:pt idx="6">
                  <c:v>80</c:v>
                </c:pt>
                <c:pt idx="7">
                  <c:v>85</c:v>
                </c:pt>
              </c:numCache>
            </c:numRef>
          </c:xVal>
          <c:yVal>
            <c:numRef>
              <c:f>Tabelle1!$B$24:$B$31</c:f>
              <c:numCache>
                <c:formatCode>General</c:formatCode>
                <c:ptCount val="8"/>
                <c:pt idx="0">
                  <c:v>1217.3</c:v>
                </c:pt>
                <c:pt idx="1">
                  <c:v>1024</c:v>
                </c:pt>
                <c:pt idx="2">
                  <c:v>644</c:v>
                </c:pt>
                <c:pt idx="3">
                  <c:v>347.8</c:v>
                </c:pt>
                <c:pt idx="4">
                  <c:v>167.62</c:v>
                </c:pt>
                <c:pt idx="5">
                  <c:v>103.42</c:v>
                </c:pt>
                <c:pt idx="6">
                  <c:v>80.69</c:v>
                </c:pt>
                <c:pt idx="7">
                  <c:v>71.89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6848448"/>
        <c:axId val="426848992"/>
      </c:scatterChart>
      <c:valAx>
        <c:axId val="4268484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>
                    <a:solidFill>
                      <a:schemeClr val="tx1"/>
                    </a:solidFill>
                  </a:rPr>
                  <a:t>T in °C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26848992"/>
        <c:crosses val="autoZero"/>
        <c:crossBetween val="midCat"/>
      </c:valAx>
      <c:valAx>
        <c:axId val="426848992"/>
        <c:scaling>
          <c:logBase val="10"/>
          <c:orientation val="minMax"/>
          <c:max val="2500"/>
          <c:min val="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>
                    <a:solidFill>
                      <a:schemeClr val="tx1"/>
                    </a:solidFill>
                  </a:rPr>
                  <a:t>R in kOhm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2684844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235132</xdr:colOff>
      <xdr:row>23</xdr:row>
      <xdr:rowOff>59328</xdr:rowOff>
    </xdr:from>
    <xdr:to>
      <xdr:col>10</xdr:col>
      <xdr:colOff>337457</xdr:colOff>
      <xdr:row>46</xdr:row>
      <xdr:rowOff>2178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abSelected="1" zoomScaleNormal="100" workbookViewId="0"/>
  </sheetViews>
  <sheetFormatPr baseColWidth="10" defaultRowHeight="14.4" x14ac:dyDescent="0.3"/>
  <cols>
    <col min="3" max="3" width="14.109375" bestFit="1" customWidth="1"/>
    <col min="4" max="6" width="11.44140625" bestFit="1" customWidth="1"/>
    <col min="7" max="7" width="5" bestFit="1" customWidth="1"/>
    <col min="8" max="8" width="12" bestFit="1" customWidth="1"/>
    <col min="9" max="9" width="12.6640625" bestFit="1" customWidth="1"/>
    <col min="10" max="10" width="18.5546875" bestFit="1" customWidth="1"/>
  </cols>
  <sheetData>
    <row r="1" spans="1:10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3">
      <c r="A2">
        <v>11.2</v>
      </c>
      <c r="B2">
        <v>2037</v>
      </c>
      <c r="C2" s="4">
        <f>(1/($D$2+$E$2*LN(B2/$G$2)+$F$2*(LN(B2/$G$2)^2)))-273</f>
        <v>12.085259520680268</v>
      </c>
      <c r="D2" s="1">
        <v>3.3493300000000002E-3</v>
      </c>
      <c r="E2" s="1">
        <v>2.22446E-4</v>
      </c>
      <c r="F2" s="1">
        <v>2.5110000000000002E-7</v>
      </c>
      <c r="G2">
        <v>1000</v>
      </c>
      <c r="H2" s="4">
        <f>$G$2*EXP((SQRT(($E$2*273+$E$2*A2)^2-4*($D$2*273+$D$2*A2-1)*($F$2*273+$F$2*A2))-$E$2*273-$E$2*A2)/(2*($F$2*273+$F$2*A2)))</f>
        <v>2139.3785532660927</v>
      </c>
      <c r="I2" s="3">
        <f>C2-A2</f>
        <v>0.88525952068026825</v>
      </c>
      <c r="J2" s="2">
        <f>I2/A2</f>
        <v>7.9041028632166818E-2</v>
      </c>
    </row>
    <row r="3" spans="1:10" x14ac:dyDescent="0.3">
      <c r="A3">
        <v>12</v>
      </c>
      <c r="B3">
        <v>1950</v>
      </c>
      <c r="C3" s="4">
        <f>(1/($D$2+$E$2*LN(B3/$G$2)+$F$2*(LN(B3/$G$2)^2)))-273</f>
        <v>12.877810907533728</v>
      </c>
      <c r="H3" s="4">
        <f t="shared" ref="H3:H21" si="0">$G$2*EXP((SQRT(($E$2*273+$E$2*A3)^2-4*($D$2*273+$D$2*A3-1)*($F$2*273+$F$2*A3))-$E$2*273-$E$2*A3)/(2*($F$2*273+$F$2*A3)))</f>
        <v>2046.6164211456858</v>
      </c>
      <c r="I3" s="3">
        <f t="shared" ref="I3:I21" si="1">C3-A3</f>
        <v>0.87781090753372837</v>
      </c>
      <c r="J3" s="2">
        <f t="shared" ref="J3:J21" si="2">I3/A3</f>
        <v>7.3150908961144026E-2</v>
      </c>
    </row>
    <row r="4" spans="1:10" x14ac:dyDescent="0.3">
      <c r="A4">
        <v>15</v>
      </c>
      <c r="B4">
        <v>1788</v>
      </c>
      <c r="C4" s="4">
        <f t="shared" ref="C4:C21" si="3">(1/($D$2+$E$2*LN(B4/$G$2)+$F$2*(LN(B4/$G$2)^2)))-273</f>
        <v>14.465555125974277</v>
      </c>
      <c r="H4" s="4">
        <f t="shared" si="0"/>
        <v>1736.9219933086788</v>
      </c>
      <c r="I4" s="3">
        <f t="shared" si="1"/>
        <v>-0.53444487402572349</v>
      </c>
      <c r="J4" s="2">
        <f t="shared" si="2"/>
        <v>-3.5629658268381569E-2</v>
      </c>
    </row>
    <row r="5" spans="1:10" x14ac:dyDescent="0.3">
      <c r="A5">
        <v>17</v>
      </c>
      <c r="B5">
        <v>1650</v>
      </c>
      <c r="C5" s="4">
        <f t="shared" si="3"/>
        <v>15.951497719406348</v>
      </c>
      <c r="H5" s="4">
        <f t="shared" si="0"/>
        <v>1559.8432576286432</v>
      </c>
      <c r="I5" s="3">
        <f t="shared" si="1"/>
        <v>-1.0485022805936524</v>
      </c>
      <c r="J5" s="2">
        <f t="shared" si="2"/>
        <v>-6.1676604740803082E-2</v>
      </c>
    </row>
    <row r="6" spans="1:10" x14ac:dyDescent="0.3">
      <c r="A6">
        <v>18</v>
      </c>
      <c r="B6">
        <v>1450</v>
      </c>
      <c r="C6" s="4">
        <f t="shared" si="3"/>
        <v>18.373806183171041</v>
      </c>
      <c r="H6" s="4">
        <f t="shared" si="0"/>
        <v>1478.9987669129978</v>
      </c>
      <c r="I6" s="3">
        <f t="shared" si="1"/>
        <v>0.37380618317104108</v>
      </c>
      <c r="J6" s="2">
        <f t="shared" si="2"/>
        <v>2.076701017616895E-2</v>
      </c>
    </row>
    <row r="7" spans="1:10" x14ac:dyDescent="0.3">
      <c r="A7">
        <v>20</v>
      </c>
      <c r="B7">
        <v>1360</v>
      </c>
      <c r="C7" s="4">
        <f t="shared" si="3"/>
        <v>19.589941840082133</v>
      </c>
      <c r="H7" s="4">
        <f t="shared" si="0"/>
        <v>1331.08760127656</v>
      </c>
      <c r="I7" s="3">
        <f t="shared" si="1"/>
        <v>-0.41005815991786676</v>
      </c>
      <c r="J7" s="2">
        <f t="shared" si="2"/>
        <v>-2.0502907995893337E-2</v>
      </c>
    </row>
    <row r="8" spans="1:10" x14ac:dyDescent="0.3">
      <c r="A8">
        <v>22</v>
      </c>
      <c r="B8">
        <v>1210</v>
      </c>
      <c r="C8" s="4">
        <f t="shared" si="3"/>
        <v>21.833758323980874</v>
      </c>
      <c r="H8" s="4">
        <f t="shared" si="0"/>
        <v>1199.6520314312497</v>
      </c>
      <c r="I8" s="3">
        <f t="shared" si="1"/>
        <v>-0.16624167601912632</v>
      </c>
      <c r="J8" s="2">
        <f t="shared" si="2"/>
        <v>-7.5564398190511965E-3</v>
      </c>
    </row>
    <row r="9" spans="1:10" x14ac:dyDescent="0.3">
      <c r="A9">
        <v>25</v>
      </c>
      <c r="B9">
        <v>1035</v>
      </c>
      <c r="C9" s="4">
        <f t="shared" si="3"/>
        <v>24.886546463332934</v>
      </c>
      <c r="H9" s="4">
        <f t="shared" si="0"/>
        <v>1029.0708997574059</v>
      </c>
      <c r="I9" s="3">
        <f t="shared" si="1"/>
        <v>-0.11345353666706615</v>
      </c>
      <c r="J9" s="2">
        <f t="shared" si="2"/>
        <v>-4.5381414666826455E-3</v>
      </c>
    </row>
    <row r="10" spans="1:10" x14ac:dyDescent="0.3">
      <c r="A10">
        <v>27</v>
      </c>
      <c r="B10">
        <v>924</v>
      </c>
      <c r="C10" s="4">
        <f t="shared" si="3"/>
        <v>27.142682711252633</v>
      </c>
      <c r="H10" s="4">
        <f t="shared" si="0"/>
        <v>930.60680925158238</v>
      </c>
      <c r="I10" s="3">
        <f t="shared" si="1"/>
        <v>0.14268271125263254</v>
      </c>
      <c r="J10" s="2">
        <f t="shared" si="2"/>
        <v>5.2845448612086126E-3</v>
      </c>
    </row>
    <row r="11" spans="1:10" x14ac:dyDescent="0.3">
      <c r="A11">
        <v>30</v>
      </c>
      <c r="B11">
        <v>810</v>
      </c>
      <c r="C11" s="4">
        <f t="shared" si="3"/>
        <v>29.803925058757329</v>
      </c>
      <c r="H11" s="4">
        <f t="shared" si="0"/>
        <v>802.25173886806181</v>
      </c>
      <c r="I11" s="3">
        <f t="shared" si="1"/>
        <v>-0.19607494124267077</v>
      </c>
      <c r="J11" s="2">
        <f t="shared" si="2"/>
        <v>-6.5358313747556924E-3</v>
      </c>
    </row>
    <row r="12" spans="1:10" x14ac:dyDescent="0.3">
      <c r="A12">
        <v>32</v>
      </c>
      <c r="B12">
        <v>733</v>
      </c>
      <c r="C12" s="4">
        <f t="shared" si="3"/>
        <v>31.85384935952834</v>
      </c>
      <c r="H12" s="4">
        <f t="shared" si="0"/>
        <v>727.8350977134171</v>
      </c>
      <c r="I12" s="3">
        <f t="shared" si="1"/>
        <v>-0.14615064047166015</v>
      </c>
      <c r="J12" s="2">
        <f t="shared" si="2"/>
        <v>-4.5672075147393798E-3</v>
      </c>
    </row>
    <row r="13" spans="1:10" x14ac:dyDescent="0.3">
      <c r="A13">
        <v>35</v>
      </c>
      <c r="B13">
        <v>636</v>
      </c>
      <c r="C13" s="4">
        <f t="shared" si="3"/>
        <v>34.814297243454405</v>
      </c>
      <c r="H13" s="4">
        <f t="shared" si="0"/>
        <v>630.41855082774555</v>
      </c>
      <c r="I13" s="3">
        <f t="shared" si="1"/>
        <v>-0.18570275654559509</v>
      </c>
      <c r="J13" s="2">
        <f t="shared" si="2"/>
        <v>-5.3057930441598594E-3</v>
      </c>
    </row>
    <row r="14" spans="1:10" x14ac:dyDescent="0.3">
      <c r="A14">
        <v>37</v>
      </c>
      <c r="B14">
        <v>576</v>
      </c>
      <c r="C14" s="4">
        <f t="shared" si="3"/>
        <v>36.914671719940827</v>
      </c>
      <c r="H14" s="4">
        <f t="shared" si="0"/>
        <v>573.70193438615013</v>
      </c>
      <c r="I14" s="3">
        <f t="shared" si="1"/>
        <v>-8.5328280059172812E-2</v>
      </c>
      <c r="J14" s="2">
        <f t="shared" si="2"/>
        <v>-2.306169731328995E-3</v>
      </c>
    </row>
    <row r="15" spans="1:10" x14ac:dyDescent="0.3">
      <c r="A15">
        <v>40</v>
      </c>
      <c r="B15">
        <v>494</v>
      </c>
      <c r="C15" s="4">
        <f t="shared" si="3"/>
        <v>40.226139859603506</v>
      </c>
      <c r="H15" s="4">
        <f t="shared" si="0"/>
        <v>499.15728600954247</v>
      </c>
      <c r="I15" s="3">
        <f t="shared" si="1"/>
        <v>0.22613985960350647</v>
      </c>
      <c r="J15" s="2">
        <f t="shared" si="2"/>
        <v>5.6534964900876615E-3</v>
      </c>
    </row>
    <row r="16" spans="1:10" x14ac:dyDescent="0.3">
      <c r="A16">
        <v>42</v>
      </c>
      <c r="B16">
        <v>459</v>
      </c>
      <c r="C16" s="4">
        <f t="shared" si="3"/>
        <v>41.835445928376259</v>
      </c>
      <c r="H16" s="4">
        <f t="shared" si="0"/>
        <v>455.58296999302343</v>
      </c>
      <c r="I16" s="3">
        <f t="shared" si="1"/>
        <v>-0.16455407162374058</v>
      </c>
      <c r="J16" s="2">
        <f t="shared" si="2"/>
        <v>-3.9179540862795377E-3</v>
      </c>
    </row>
    <row r="17" spans="1:10" x14ac:dyDescent="0.3">
      <c r="A17">
        <v>43</v>
      </c>
      <c r="B17">
        <v>432</v>
      </c>
      <c r="C17" s="4">
        <f t="shared" si="3"/>
        <v>43.175404593358337</v>
      </c>
      <c r="H17" s="4">
        <f t="shared" si="0"/>
        <v>435.42943781675774</v>
      </c>
      <c r="I17" s="3">
        <f t="shared" si="1"/>
        <v>0.17540459335833702</v>
      </c>
      <c r="J17" s="2">
        <f t="shared" si="2"/>
        <v>4.0791765897287679E-3</v>
      </c>
    </row>
    <row r="18" spans="1:10" x14ac:dyDescent="0.3">
      <c r="A18">
        <v>45</v>
      </c>
      <c r="B18">
        <v>394</v>
      </c>
      <c r="C18" s="4">
        <f t="shared" si="3"/>
        <v>45.23209025110441</v>
      </c>
      <c r="H18" s="4">
        <f t="shared" si="0"/>
        <v>398.09177699765826</v>
      </c>
      <c r="I18" s="3">
        <f t="shared" si="1"/>
        <v>0.23209025110440962</v>
      </c>
      <c r="J18" s="2">
        <f t="shared" si="2"/>
        <v>5.1575611356535472E-3</v>
      </c>
    </row>
    <row r="19" spans="1:10" x14ac:dyDescent="0.3">
      <c r="A19">
        <v>85</v>
      </c>
      <c r="B19">
        <v>79.2</v>
      </c>
      <c r="C19" s="4">
        <f t="shared" si="3"/>
        <v>85.825398930587369</v>
      </c>
      <c r="H19" s="4">
        <f t="shared" si="0"/>
        <v>81.534537498300566</v>
      </c>
      <c r="I19" s="3">
        <f t="shared" si="1"/>
        <v>0.8253989305873688</v>
      </c>
      <c r="J19" s="2">
        <f t="shared" si="2"/>
        <v>9.7105756539690447E-3</v>
      </c>
    </row>
    <row r="20" spans="1:10" x14ac:dyDescent="0.3">
      <c r="A20">
        <v>90</v>
      </c>
      <c r="B20">
        <v>68.5</v>
      </c>
      <c r="C20" s="4">
        <f t="shared" si="3"/>
        <v>90.006123011541547</v>
      </c>
      <c r="H20" s="4">
        <f t="shared" si="0"/>
        <v>68.51439768175004</v>
      </c>
      <c r="I20" s="3">
        <f t="shared" si="1"/>
        <v>6.1230115415469299E-3</v>
      </c>
      <c r="J20" s="2">
        <f t="shared" si="2"/>
        <v>6.8033461572743667E-5</v>
      </c>
    </row>
    <row r="21" spans="1:10" x14ac:dyDescent="0.3">
      <c r="A21">
        <v>95</v>
      </c>
      <c r="B21">
        <v>59.2</v>
      </c>
      <c r="C21" s="4">
        <f t="shared" si="3"/>
        <v>94.306938020621317</v>
      </c>
      <c r="H21" s="4">
        <f t="shared" si="0"/>
        <v>57.842448182033436</v>
      </c>
      <c r="I21" s="3">
        <f t="shared" si="1"/>
        <v>-0.69306197937868319</v>
      </c>
      <c r="J21" s="2">
        <f t="shared" si="2"/>
        <v>-7.2953892566177177E-3</v>
      </c>
    </row>
    <row r="24" spans="1:10" x14ac:dyDescent="0.3">
      <c r="A24">
        <v>21</v>
      </c>
      <c r="B24">
        <v>1217.3</v>
      </c>
    </row>
    <row r="25" spans="1:10" x14ac:dyDescent="0.3">
      <c r="A25">
        <v>24.5</v>
      </c>
      <c r="B25">
        <v>1024</v>
      </c>
    </row>
    <row r="26" spans="1:10" x14ac:dyDescent="0.3">
      <c r="A26">
        <v>33.799999999999997</v>
      </c>
      <c r="B26">
        <v>644</v>
      </c>
    </row>
    <row r="27" spans="1:10" x14ac:dyDescent="0.3">
      <c r="A27">
        <v>46</v>
      </c>
      <c r="B27">
        <v>347.8</v>
      </c>
    </row>
    <row r="28" spans="1:10" x14ac:dyDescent="0.3">
      <c r="A28">
        <v>64.5</v>
      </c>
      <c r="B28">
        <v>167.62</v>
      </c>
    </row>
    <row r="29" spans="1:10" x14ac:dyDescent="0.3">
      <c r="A29">
        <v>76</v>
      </c>
      <c r="B29">
        <v>103.42</v>
      </c>
    </row>
    <row r="30" spans="1:10" x14ac:dyDescent="0.3">
      <c r="A30">
        <v>80</v>
      </c>
      <c r="B30">
        <v>80.69</v>
      </c>
    </row>
    <row r="31" spans="1:10" x14ac:dyDescent="0.3">
      <c r="A31">
        <v>85</v>
      </c>
      <c r="B31">
        <v>71.89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Schumann</dc:creator>
  <cp:lastModifiedBy>Manuel Schumann</cp:lastModifiedBy>
  <dcterms:created xsi:type="dcterms:W3CDTF">2015-07-02T19:33:42Z</dcterms:created>
  <dcterms:modified xsi:type="dcterms:W3CDTF">2015-08-31T16:54:45Z</dcterms:modified>
</cp:coreProperties>
</file>